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5-Healthcare_Service_Use_and_Dispensations/01-Physician Visits and Dispensations/ambulatory physician visits linked to dispensations/"/>
    </mc:Choice>
  </mc:AlternateContent>
  <xr:revisionPtr revIDLastSave="2" documentId="8_{74AB0B2B-A7CD-419C-BDF7-1956F3BE7618}" xr6:coauthVersionLast="46" xr6:coauthVersionMax="46" xr10:uidLastSave="{81B5F01F-9A44-426B-901B-689BFA3F72FB}"/>
  <bookViews>
    <workbookView xWindow="-120" yWindow="-120" windowWidth="29040" windowHeight="15840" tabRatio="863" activeTab="3" xr2:uid="{00000000-000D-0000-FFFF-FFFF00000000}"/>
  </bookViews>
  <sheets>
    <sheet name="Fig_ambtype" sheetId="24" r:id="rId1"/>
    <sheet name="Fig_ambhosp" sheetId="11" r:id="rId2"/>
    <sheet name="fig_data" sheetId="10" r:id="rId3"/>
    <sheet name="Suppltable_ambtype" sheetId="25" r:id="rId4"/>
    <sheet name="Suppltable_ambhosp" sheetId="3" r:id="rId5"/>
    <sheet name="tbl_data" sheetId="2" r:id="rId6"/>
    <sheet name="orig_ambvis" sheetId="21" r:id="rId7"/>
    <sheet name="orig_hosp" sheetId="22" r:id="rId8"/>
    <sheet name="orig_amball" sheetId="23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25" l="1"/>
  <c r="A12" i="25"/>
  <c r="A11" i="25"/>
  <c r="A10" i="25"/>
  <c r="A9" i="25"/>
  <c r="A8" i="25"/>
  <c r="A7" i="25"/>
  <c r="B27" i="10"/>
  <c r="B26" i="10"/>
  <c r="B25" i="10"/>
  <c r="B24" i="10"/>
  <c r="B23" i="10"/>
  <c r="B22" i="10"/>
  <c r="B21" i="10"/>
  <c r="B20" i="10"/>
  <c r="B19" i="10"/>
  <c r="B18" i="10"/>
  <c r="B17" i="10"/>
  <c r="B16" i="10"/>
  <c r="B14" i="10" l="1"/>
  <c r="B13" i="10"/>
  <c r="B12" i="10"/>
  <c r="B11" i="10"/>
  <c r="B10" i="10"/>
  <c r="B8" i="10"/>
  <c r="B7" i="10"/>
  <c r="B6" i="10"/>
  <c r="B5" i="10"/>
  <c r="B4" i="10"/>
  <c r="D13" i="10"/>
  <c r="A7" i="3"/>
  <c r="A8" i="3"/>
  <c r="A9" i="3"/>
  <c r="A10" i="3"/>
  <c r="A11" i="3"/>
  <c r="A12" i="3"/>
  <c r="A13" i="3"/>
  <c r="P12" i="2"/>
  <c r="H15" i="10" s="1"/>
  <c r="B15" i="10" s="1"/>
  <c r="U12" i="2"/>
  <c r="U10" i="2"/>
  <c r="E9" i="10" s="1"/>
  <c r="U9" i="2"/>
  <c r="E8" i="10" s="1"/>
  <c r="U8" i="2"/>
  <c r="U7" i="2"/>
  <c r="E6" i="10" s="1"/>
  <c r="U6" i="2"/>
  <c r="U5" i="2"/>
  <c r="E4" i="10" s="1"/>
  <c r="P6" i="2"/>
  <c r="E11" i="10" s="1"/>
  <c r="P7" i="2"/>
  <c r="E12" i="10" s="1"/>
  <c r="P8" i="2"/>
  <c r="E13" i="10" s="1"/>
  <c r="P9" i="2"/>
  <c r="E14" i="10" s="1"/>
  <c r="P10" i="2"/>
  <c r="E15" i="10" s="1"/>
  <c r="P5" i="2"/>
  <c r="E10" i="10" s="1"/>
  <c r="T5" i="2"/>
  <c r="T6" i="2"/>
  <c r="D5" i="10" s="1"/>
  <c r="T7" i="2"/>
  <c r="D6" i="10" s="1"/>
  <c r="T8" i="2"/>
  <c r="D7" i="10" s="1"/>
  <c r="T9" i="2"/>
  <c r="D8" i="10" s="1"/>
  <c r="T10" i="2"/>
  <c r="D9" i="10" s="1"/>
  <c r="Q5" i="2"/>
  <c r="Q6" i="2"/>
  <c r="R6" i="2" s="1"/>
  <c r="F5" i="10" s="1"/>
  <c r="Q7" i="2"/>
  <c r="R7" i="2" s="1"/>
  <c r="B9" i="3" s="1"/>
  <c r="Q8" i="2"/>
  <c r="R8" i="2" s="1"/>
  <c r="F7" i="10" s="1"/>
  <c r="Q9" i="2"/>
  <c r="R9" i="2" s="1"/>
  <c r="B11" i="3" s="1"/>
  <c r="Q10" i="2"/>
  <c r="R10" i="2" s="1"/>
  <c r="F9" i="10" s="1"/>
  <c r="M8" i="2"/>
  <c r="O5" i="2"/>
  <c r="H7" i="3" s="1"/>
  <c r="O6" i="2"/>
  <c r="H8" i="3" s="1"/>
  <c r="O7" i="2"/>
  <c r="H9" i="3" s="1"/>
  <c r="O8" i="2"/>
  <c r="H10" i="3" s="1"/>
  <c r="O9" i="2"/>
  <c r="H11" i="3" s="1"/>
  <c r="O10" i="2"/>
  <c r="H12" i="3" s="1"/>
  <c r="L5" i="2"/>
  <c r="M5" i="2" s="1"/>
  <c r="L6" i="2"/>
  <c r="M6" i="2" s="1"/>
  <c r="L7" i="2"/>
  <c r="M7" i="2" s="1"/>
  <c r="L8" i="2"/>
  <c r="L9" i="2"/>
  <c r="M9" i="2" s="1"/>
  <c r="L10" i="2"/>
  <c r="M10" i="2" s="1"/>
  <c r="F10" i="2"/>
  <c r="F9" i="2"/>
  <c r="F8" i="2"/>
  <c r="F7" i="2"/>
  <c r="F6" i="2"/>
  <c r="F5" i="2"/>
  <c r="E5" i="2"/>
  <c r="E6" i="2"/>
  <c r="E7" i="2"/>
  <c r="E8" i="2"/>
  <c r="E9" i="2"/>
  <c r="E10" i="2"/>
  <c r="B5" i="2"/>
  <c r="C5" i="2" s="1"/>
  <c r="B6" i="2"/>
  <c r="C6" i="2" s="1"/>
  <c r="B7" i="2"/>
  <c r="C7" i="2" s="1"/>
  <c r="B8" i="2"/>
  <c r="C8" i="2" s="1"/>
  <c r="B9" i="2"/>
  <c r="C9" i="2" s="1"/>
  <c r="B10" i="2"/>
  <c r="C10" i="2" s="1"/>
  <c r="K10" i="2"/>
  <c r="K9" i="2"/>
  <c r="K8" i="2"/>
  <c r="K7" i="2"/>
  <c r="K6" i="2"/>
  <c r="K5" i="2"/>
  <c r="G5" i="2"/>
  <c r="G6" i="2"/>
  <c r="G7" i="2"/>
  <c r="G8" i="2"/>
  <c r="G9" i="2"/>
  <c r="G10" i="2"/>
  <c r="J5" i="2"/>
  <c r="J6" i="2"/>
  <c r="J7" i="2"/>
  <c r="J8" i="2"/>
  <c r="J9" i="2"/>
  <c r="J10" i="2"/>
  <c r="D10" i="2" l="1"/>
  <c r="B12" i="25"/>
  <c r="F21" i="10"/>
  <c r="D8" i="2"/>
  <c r="B10" i="25"/>
  <c r="F19" i="10"/>
  <c r="D6" i="2"/>
  <c r="B8" i="25"/>
  <c r="F17" i="10"/>
  <c r="H12" i="25"/>
  <c r="D27" i="10"/>
  <c r="H10" i="25"/>
  <c r="D25" i="10"/>
  <c r="H8" i="25"/>
  <c r="D23" i="10"/>
  <c r="E22" i="10"/>
  <c r="I7" i="25"/>
  <c r="E24" i="10"/>
  <c r="I9" i="25"/>
  <c r="E26" i="10"/>
  <c r="I11" i="25"/>
  <c r="D12" i="25"/>
  <c r="D21" i="10"/>
  <c r="D10" i="25"/>
  <c r="D19" i="10"/>
  <c r="D8" i="25"/>
  <c r="D17" i="10"/>
  <c r="E16" i="10"/>
  <c r="E7" i="25"/>
  <c r="E18" i="10"/>
  <c r="E9" i="25"/>
  <c r="E20" i="10"/>
  <c r="E11" i="25"/>
  <c r="I9" i="3"/>
  <c r="D12" i="3"/>
  <c r="D8" i="3"/>
  <c r="H11" i="25"/>
  <c r="D26" i="10"/>
  <c r="H9" i="25"/>
  <c r="D24" i="10"/>
  <c r="H7" i="25"/>
  <c r="D22" i="10"/>
  <c r="E23" i="10"/>
  <c r="I8" i="25"/>
  <c r="E25" i="10"/>
  <c r="I10" i="25"/>
  <c r="E27" i="10"/>
  <c r="I12" i="25"/>
  <c r="D9" i="2"/>
  <c r="B11" i="25"/>
  <c r="F20" i="10"/>
  <c r="D7" i="2"/>
  <c r="B9" i="25"/>
  <c r="F18" i="10"/>
  <c r="B7" i="25"/>
  <c r="F16" i="10"/>
  <c r="D11" i="25"/>
  <c r="D20" i="10"/>
  <c r="D9" i="25"/>
  <c r="D18" i="10"/>
  <c r="E11" i="2"/>
  <c r="D13" i="25" s="1"/>
  <c r="D7" i="25"/>
  <c r="D16" i="10"/>
  <c r="E17" i="10"/>
  <c r="E8" i="25"/>
  <c r="E19" i="10"/>
  <c r="E10" i="25"/>
  <c r="E21" i="10"/>
  <c r="E12" i="25"/>
  <c r="I11" i="3"/>
  <c r="I7" i="3"/>
  <c r="D10" i="3"/>
  <c r="D15" i="10"/>
  <c r="D11" i="10"/>
  <c r="F11" i="3"/>
  <c r="N9" i="2"/>
  <c r="F14" i="10"/>
  <c r="F9" i="3"/>
  <c r="N7" i="2"/>
  <c r="F12" i="10"/>
  <c r="J11" i="2"/>
  <c r="H13" i="25" s="1"/>
  <c r="H9" i="2"/>
  <c r="H7" i="2"/>
  <c r="H5" i="2"/>
  <c r="G11" i="2"/>
  <c r="C11" i="2"/>
  <c r="B13" i="25" s="1"/>
  <c r="F7" i="3"/>
  <c r="M11" i="2"/>
  <c r="N5" i="2"/>
  <c r="Q11" i="2"/>
  <c r="R5" i="2"/>
  <c r="T11" i="2"/>
  <c r="E5" i="10"/>
  <c r="E8" i="3"/>
  <c r="E7" i="10"/>
  <c r="E10" i="3"/>
  <c r="S9" i="2"/>
  <c r="S7" i="2"/>
  <c r="H9" i="10"/>
  <c r="B9" i="10" s="1"/>
  <c r="E12" i="3"/>
  <c r="B11" i="2"/>
  <c r="F11" i="2" s="1"/>
  <c r="E13" i="25" s="1"/>
  <c r="O11" i="2"/>
  <c r="I10" i="3"/>
  <c r="I8" i="3"/>
  <c r="D11" i="3"/>
  <c r="D9" i="3"/>
  <c r="D7" i="3"/>
  <c r="I12" i="3"/>
  <c r="D14" i="10"/>
  <c r="D12" i="10"/>
  <c r="D10" i="10"/>
  <c r="F10" i="10"/>
  <c r="D4" i="10"/>
  <c r="F8" i="10"/>
  <c r="F6" i="10"/>
  <c r="D5" i="2"/>
  <c r="F12" i="3"/>
  <c r="N10" i="2"/>
  <c r="F10" i="3"/>
  <c r="N8" i="2"/>
  <c r="F8" i="3"/>
  <c r="N6" i="2"/>
  <c r="S10" i="2"/>
  <c r="S8" i="2"/>
  <c r="S6" i="2"/>
  <c r="L11" i="2"/>
  <c r="B12" i="3"/>
  <c r="B10" i="3"/>
  <c r="B8" i="3"/>
  <c r="F15" i="10"/>
  <c r="F13" i="10"/>
  <c r="F11" i="10"/>
  <c r="E11" i="3"/>
  <c r="E9" i="3"/>
  <c r="E7" i="3"/>
  <c r="H10" i="2"/>
  <c r="H8" i="2"/>
  <c r="H6" i="2"/>
  <c r="I6" i="2" l="1"/>
  <c r="F8" i="25"/>
  <c r="F23" i="10"/>
  <c r="I10" i="2"/>
  <c r="F12" i="25"/>
  <c r="F27" i="10"/>
  <c r="G16" i="10"/>
  <c r="C7" i="25"/>
  <c r="F7" i="25"/>
  <c r="F22" i="10"/>
  <c r="I9" i="2"/>
  <c r="F11" i="25"/>
  <c r="F26" i="10"/>
  <c r="G18" i="10"/>
  <c r="C9" i="25"/>
  <c r="G19" i="10"/>
  <c r="C10" i="25"/>
  <c r="I8" i="2"/>
  <c r="F10" i="25"/>
  <c r="F25" i="10"/>
  <c r="I7" i="2"/>
  <c r="F9" i="25"/>
  <c r="F24" i="10"/>
  <c r="G20" i="10"/>
  <c r="C11" i="25"/>
  <c r="G17" i="10"/>
  <c r="C8" i="25"/>
  <c r="G21" i="10"/>
  <c r="C12" i="25"/>
  <c r="G5" i="10"/>
  <c r="C8" i="3"/>
  <c r="G9" i="10"/>
  <c r="C12" i="3"/>
  <c r="G8" i="10"/>
  <c r="C11" i="3"/>
  <c r="S5" i="2"/>
  <c r="F4" i="10"/>
  <c r="B7" i="3"/>
  <c r="R11" i="2"/>
  <c r="G10" i="10"/>
  <c r="G7" i="3"/>
  <c r="K11" i="2"/>
  <c r="I13" i="25" s="1"/>
  <c r="G12" i="10"/>
  <c r="G9" i="3"/>
  <c r="G7" i="10"/>
  <c r="C10" i="3"/>
  <c r="G11" i="10"/>
  <c r="G8" i="3"/>
  <c r="G13" i="10"/>
  <c r="G10" i="3"/>
  <c r="G15" i="10"/>
  <c r="G12" i="3"/>
  <c r="H13" i="3"/>
  <c r="P11" i="2"/>
  <c r="I13" i="3" s="1"/>
  <c r="G6" i="10"/>
  <c r="C9" i="3"/>
  <c r="D13" i="3"/>
  <c r="U11" i="2"/>
  <c r="E13" i="3" s="1"/>
  <c r="N11" i="2"/>
  <c r="G13" i="3" s="1"/>
  <c r="F13" i="3"/>
  <c r="D11" i="2"/>
  <c r="C13" i="25" s="1"/>
  <c r="I5" i="2"/>
  <c r="H11" i="2"/>
  <c r="G14" i="10"/>
  <c r="G11" i="3"/>
  <c r="G22" i="10" l="1"/>
  <c r="G7" i="25"/>
  <c r="G25" i="10"/>
  <c r="G10" i="25"/>
  <c r="G27" i="10"/>
  <c r="G12" i="25"/>
  <c r="I11" i="2"/>
  <c r="G13" i="25" s="1"/>
  <c r="F13" i="25"/>
  <c r="G24" i="10"/>
  <c r="G9" i="25"/>
  <c r="G26" i="10"/>
  <c r="G11" i="25"/>
  <c r="G23" i="10"/>
  <c r="G8" i="25"/>
  <c r="B13" i="3"/>
  <c r="S11" i="2"/>
  <c r="C13" i="3" s="1"/>
  <c r="G4" i="10"/>
  <c r="C7" i="3"/>
</calcChain>
</file>

<file path=xl/sharedStrings.xml><?xml version="1.0" encoding="utf-8"?>
<sst xmlns="http://schemas.openxmlformats.org/spreadsheetml/2006/main" count="562" uniqueCount="70">
  <si>
    <t>year</t>
  </si>
  <si>
    <t>.</t>
  </si>
  <si>
    <t>N</t>
  </si>
  <si>
    <t>Linked</t>
  </si>
  <si>
    <t>Unlinked</t>
  </si>
  <si>
    <t>%</t>
  </si>
  <si>
    <t>Overall</t>
  </si>
  <si>
    <t>sig</t>
  </si>
  <si>
    <t>Labels</t>
  </si>
  <si>
    <t>Source</t>
  </si>
  <si>
    <t>Date</t>
  </si>
  <si>
    <t>source</t>
  </si>
  <si>
    <t>date</t>
  </si>
  <si>
    <t>\\mchpe.cpe.umanitoba.ca\MCHP\Public\Shared Resources\Project\asp\Analyses\PatternsHealthServiceUse\amb_visits_prop_pcp.html</t>
  </si>
  <si>
    <t>Crude proportion of ambulatory visits resulting in antibiotic prescriptions within 5 days of service date by provider type, sign_pcp at 5%</t>
  </si>
  <si>
    <t>area</t>
  </si>
  <si>
    <t>pcp</t>
  </si>
  <si>
    <t>AVwithRx</t>
  </si>
  <si>
    <t>AVinPop</t>
  </si>
  <si>
    <t>crd_rate</t>
  </si>
  <si>
    <t>lcl_crd_rate</t>
  </si>
  <si>
    <t>ucl_crd_rate</t>
  </si>
  <si>
    <t>prob</t>
  </si>
  <si>
    <t>RatePC_NoPcp</t>
  </si>
  <si>
    <t>L_PCP_NoPCP</t>
  </si>
  <si>
    <t>U_PCP_NoPCP</t>
  </si>
  <si>
    <t>prob_pcp</t>
  </si>
  <si>
    <t>sign_pcp</t>
  </si>
  <si>
    <t>suppress</t>
  </si>
  <si>
    <t>Z Manitoba</t>
  </si>
  <si>
    <t>0.non-primary care</t>
  </si>
  <si>
    <t>1.primary care</t>
  </si>
  <si>
    <t>Program: S:\asp\prog\RoxanaD\2.PatternsHealthServiceUse\amb_visits_prop.sas Date: 29MAY2018 16:34:59 User: RoxanaD Host: SAL-DA-1</t>
  </si>
  <si>
    <t>All</t>
  </si>
  <si>
    <t>\\mchpe.cpe.umanitoba.ca\MCHP\Public\Shared Resources\Project\asp\Analyses\PatternsHealthServiceUse\Hosp\hosp_rha.html</t>
  </si>
  <si>
    <t>Crude proportion of hospital episodes resulting in antibiotic prescriptions within 2 days of discharge, by RHA, sign_t at 5%, sign_rha at 1%</t>
  </si>
  <si>
    <t>HEwithRx</t>
  </si>
  <si>
    <t>HEinPop</t>
  </si>
  <si>
    <t>Rate2016_2011</t>
  </si>
  <si>
    <t>L_2016_2011</t>
  </si>
  <si>
    <t>U_2016_2011</t>
  </si>
  <si>
    <t>prob_t</t>
  </si>
  <si>
    <t>sign_t</t>
  </si>
  <si>
    <t>RateRHA_MB</t>
  </si>
  <si>
    <t>L_RHA_MB</t>
  </si>
  <si>
    <t>U_RHA_MB</t>
  </si>
  <si>
    <t>prob_rha</t>
  </si>
  <si>
    <t>sign_rha</t>
  </si>
  <si>
    <t>SO Southern</t>
  </si>
  <si>
    <t>WP Winnipeg</t>
  </si>
  <si>
    <t>WE Prairie Mountain</t>
  </si>
  <si>
    <t>IE Interlake-Eastern</t>
  </si>
  <si>
    <t>NO Northern</t>
  </si>
  <si>
    <t>Program: S:\asp\prog\RoxanaD\2.PatternsHealthServiceUse\Hosp\hosp.sas Date: 17APR2018 13:54:51 User: RoxanaD Host: SAL-DA-1</t>
  </si>
  <si>
    <t>Hospital Episodes</t>
  </si>
  <si>
    <t>Ambulatory Primary Care Visits</t>
  </si>
  <si>
    <t>Other Ambulatory Visits</t>
  </si>
  <si>
    <t>\\mchpe.cpe.umanitoba.ca\MCHP\Public\Shared Resources\Project\asp\Analyses\PatternsHealthServiceUse\amb_visits_prop_rha.html</t>
  </si>
  <si>
    <t>Crude proportion of ambulatory visits resulting in antibiotic prescriptions within 5 days of service date by RHA, sign_t at 5%, sign_rha at 1%</t>
  </si>
  <si>
    <t>All Ambulatory Physician Visits</t>
  </si>
  <si>
    <t>2011 vs 2016</t>
  </si>
  <si>
    <t>Crude percent of visits resulting in dispensation within 5 days and episodes resulting in dispensation within 2 days of discharge</t>
  </si>
  <si>
    <t>* Indicates a statistically significant difference between rates of linked visits or episodes in 2011 and 2016 (p&lt;0.05).</t>
  </si>
  <si>
    <t>Ambulatory Physician Visits</t>
  </si>
  <si>
    <t>Yr</t>
  </si>
  <si>
    <t>Crude percent of visits resulting in dispensation within 5 days</t>
  </si>
  <si>
    <t>Ambulatory Primary Care  Visits</t>
  </si>
  <si>
    <t>Supplement Table X.X: Association of Ambulatory Provider Visits with Antibiotic Dispensations by Visit Type, 2011-2016</t>
  </si>
  <si>
    <t>Supplement Table X.X: Association of Ambulatory Physician Visits and Hospital Episodes with Antibiotic Dispensations, 2011-2016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</si>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</sst>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0"/>
      <name val="Segoe UI"/>
      <family val="2"/>
    </font>
    <font>
      <sz val="9"/>
      <color theme="1"/>
      <name val="Segoe UI"/>
      <family val="2"/>
    </font>
    <font>
      <sz val="7"/>
      <color theme="1"/>
      <name val="Segoe UI"/>
      <family val="2"/>
    </font>
    <font>
      <sz val="7"/>
      <color theme="1"/>
      <name val="Arial"/>
      <family val="2"/>
    </font>
    <font>
      <sz val="9"/>
      <color theme="1" tint="0.14999847407452621"/>
      <name val="Segoe UI"/>
      <family val="2"/>
    </font>
    <font>
      <b/>
      <sz val="15"/>
      <color theme="1"/>
      <name val="Wingdings 3"/>
      <family val="1"/>
      <charset val="2"/>
    </font>
    <font>
      <u/>
      <sz val="11"/>
      <color theme="10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b/>
      <sz val="9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hair">
        <color rgb="FF00857D"/>
      </left>
      <right/>
      <top/>
      <bottom/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/>
      <top/>
      <bottom style="thin">
        <color theme="7"/>
      </bottom>
      <diagonal/>
    </border>
    <border>
      <left/>
      <right/>
      <top/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 style="thin">
        <color theme="6"/>
      </left>
      <right style="thin">
        <color theme="0"/>
      </right>
      <top style="thin">
        <color theme="6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6"/>
      </top>
      <bottom style="thin">
        <color theme="0"/>
      </bottom>
      <diagonal/>
    </border>
    <border>
      <left style="thin">
        <color theme="0"/>
      </left>
      <right style="thin">
        <color theme="6"/>
      </right>
      <top style="thin">
        <color theme="6"/>
      </top>
      <bottom style="thin">
        <color theme="0"/>
      </bottom>
      <diagonal/>
    </border>
    <border>
      <left style="thin">
        <color theme="6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6"/>
      </right>
      <top style="thin">
        <color theme="0"/>
      </top>
      <bottom style="thin">
        <color theme="0"/>
      </bottom>
      <diagonal/>
    </border>
    <border>
      <left style="thin">
        <color theme="6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6"/>
      </right>
      <top style="thin">
        <color theme="0"/>
      </top>
      <bottom/>
      <diagonal/>
    </border>
  </borders>
  <cellStyleXfs count="23">
    <xf numFmtId="0" fontId="0" fillId="0" borderId="0"/>
    <xf numFmtId="0" fontId="14" fillId="3" borderId="10" applyFill="0">
      <alignment horizontal="center" vertical="center"/>
    </xf>
    <xf numFmtId="49" fontId="5" fillId="3" borderId="0">
      <alignment vertical="center" wrapText="1"/>
    </xf>
    <xf numFmtId="49" fontId="6" fillId="3" borderId="0"/>
    <xf numFmtId="0" fontId="7" fillId="4" borderId="4">
      <alignment horizontal="center" vertical="center" wrapText="1"/>
    </xf>
    <xf numFmtId="0" fontId="5" fillId="3" borderId="5" applyFill="0">
      <alignment horizontal="left" vertical="center" indent="1"/>
    </xf>
    <xf numFmtId="2" fontId="8" fillId="3" borderId="7" applyFill="0">
      <alignment horizontal="right" vertical="center" indent="1"/>
    </xf>
    <xf numFmtId="0" fontId="9" fillId="3" borderId="0">
      <alignment horizontal="left" vertical="top"/>
    </xf>
    <xf numFmtId="49" fontId="8" fillId="3" borderId="7" applyFill="0">
      <alignment horizontal="center" vertical="center"/>
    </xf>
    <xf numFmtId="3" fontId="8" fillId="3" borderId="7" applyFill="0">
      <alignment horizontal="right" vertical="center" indent="1"/>
    </xf>
    <xf numFmtId="166" fontId="8" fillId="3" borderId="7" applyFill="0">
      <alignment horizontal="right" vertical="center" indent="1"/>
    </xf>
    <xf numFmtId="164" fontId="11" fillId="3" borderId="7" applyFill="0">
      <alignment horizontal="right" vertical="center" indent="1"/>
    </xf>
    <xf numFmtId="167" fontId="8" fillId="3" borderId="7" applyFill="0">
      <alignment horizontal="right" vertical="center" indent="1"/>
    </xf>
    <xf numFmtId="165" fontId="8" fillId="3" borderId="7" applyFill="0">
      <alignment horizontal="right" vertical="center" indent="1"/>
    </xf>
    <xf numFmtId="9" fontId="8" fillId="3" borderId="7" applyFill="0">
      <alignment horizontal="right" vertical="center" indent="1"/>
    </xf>
    <xf numFmtId="168" fontId="8" fillId="3" borderId="7" applyFill="0">
      <alignment horizontal="right" vertical="center" indent="1"/>
    </xf>
    <xf numFmtId="10" fontId="8" fillId="3" borderId="7" applyFill="0">
      <alignment horizontal="right" vertical="center" indent="1"/>
    </xf>
    <xf numFmtId="0" fontId="12" fillId="3" borderId="7" applyFill="0">
      <alignment horizontal="center" vertical="center"/>
    </xf>
    <xf numFmtId="0" fontId="13" fillId="0" borderId="0" applyNumberFormat="0" applyFill="0" applyBorder="0" applyAlignment="0" applyProtection="0"/>
    <xf numFmtId="0" fontId="5" fillId="3" borderId="0">
      <alignment horizontal="center" vertical="center" wrapText="1"/>
    </xf>
    <xf numFmtId="0" fontId="1" fillId="0" borderId="0"/>
    <xf numFmtId="49" fontId="5" fillId="6" borderId="0">
      <alignment horizontal="left" vertical="center" indent="1"/>
    </xf>
    <xf numFmtId="49" fontId="5" fillId="3" borderId="0">
      <alignment vertical="center"/>
    </xf>
  </cellStyleXfs>
  <cellXfs count="73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6" fillId="0" borderId="0" xfId="0" applyFont="1"/>
    <xf numFmtId="0" fontId="16" fillId="3" borderId="0" xfId="0" applyFont="1" applyFill="1"/>
    <xf numFmtId="0" fontId="19" fillId="3" borderId="6" xfId="5" applyFont="1" applyFill="1" applyBorder="1" applyAlignment="1">
      <alignment horizontal="left" vertical="center" indent="2"/>
    </xf>
    <xf numFmtId="0" fontId="19" fillId="5" borderId="6" xfId="5" applyFont="1" applyFill="1" applyBorder="1" applyAlignment="1">
      <alignment horizontal="left" vertical="center" indent="2"/>
    </xf>
    <xf numFmtId="0" fontId="16" fillId="0" borderId="0" xfId="0" applyFont="1" applyAlignment="1">
      <alignment horizontal="left" indent="1"/>
    </xf>
    <xf numFmtId="0" fontId="7" fillId="4" borderId="11" xfId="4" applyBorder="1">
      <alignment horizontal="center" vertical="center" wrapText="1"/>
    </xf>
    <xf numFmtId="2" fontId="0" fillId="0" borderId="0" xfId="0" applyNumberFormat="1"/>
    <xf numFmtId="0" fontId="0" fillId="0" borderId="0" xfId="0" applyAlignment="1"/>
    <xf numFmtId="0" fontId="21" fillId="7" borderId="0" xfId="0" applyFont="1" applyFill="1"/>
    <xf numFmtId="0" fontId="0" fillId="7" borderId="0" xfId="0" applyFill="1"/>
    <xf numFmtId="3" fontId="20" fillId="3" borderId="12" xfId="6" applyNumberFormat="1" applyFont="1" applyFill="1" applyBorder="1" applyAlignment="1">
      <alignment horizontal="right" vertical="center" indent="1"/>
    </xf>
    <xf numFmtId="3" fontId="20" fillId="5" borderId="12" xfId="6" applyNumberFormat="1" applyFont="1" applyFill="1" applyBorder="1" applyAlignment="1">
      <alignment horizontal="right" vertical="center" indent="1"/>
    </xf>
    <xf numFmtId="3" fontId="5" fillId="6" borderId="14" xfId="21" applyNumberFormat="1" applyBorder="1" applyAlignment="1">
      <alignment horizontal="right" vertical="center" indent="1"/>
    </xf>
    <xf numFmtId="49" fontId="5" fillId="6" borderId="13" xfId="21" applyBorder="1" applyAlignment="1">
      <alignment horizontal="left" vertical="center" indent="1"/>
    </xf>
    <xf numFmtId="2" fontId="21" fillId="7" borderId="0" xfId="0" applyNumberFormat="1" applyFont="1" applyFill="1"/>
    <xf numFmtId="0" fontId="0" fillId="0" borderId="0" xfId="0" applyFill="1"/>
    <xf numFmtId="1" fontId="0" fillId="0" borderId="0" xfId="0" applyNumberFormat="1"/>
    <xf numFmtId="0" fontId="18" fillId="3" borderId="0" xfId="0" applyFont="1" applyFill="1" applyAlignment="1">
      <alignment horizontal="center" vertical="top" wrapText="1"/>
    </xf>
    <xf numFmtId="0" fontId="18" fillId="3" borderId="0" xfId="0" applyFont="1" applyFill="1" applyAlignment="1">
      <alignment horizontal="center" vertical="top" wrapText="1"/>
    </xf>
    <xf numFmtId="15" fontId="0" fillId="0" borderId="0" xfId="0" applyNumberFormat="1"/>
    <xf numFmtId="0" fontId="0" fillId="0" borderId="0" xfId="0" applyAlignment="1">
      <alignment vertical="center"/>
    </xf>
    <xf numFmtId="0" fontId="4" fillId="0" borderId="0" xfId="0" applyFont="1" applyAlignment="1">
      <alignment vertical="top"/>
    </xf>
    <xf numFmtId="0" fontId="4" fillId="0" borderId="3" xfId="0" applyFont="1" applyBorder="1" applyAlignment="1">
      <alignment vertical="top"/>
    </xf>
    <xf numFmtId="0" fontId="2" fillId="2" borderId="0" xfId="0" applyFont="1" applyFill="1" applyAlignment="1">
      <alignment vertical="top"/>
    </xf>
    <xf numFmtId="0" fontId="3" fillId="0" borderId="2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0" fillId="5" borderId="0" xfId="0" applyFill="1"/>
    <xf numFmtId="2" fontId="0" fillId="5" borderId="0" xfId="0" applyNumberFormat="1" applyFill="1"/>
    <xf numFmtId="0" fontId="0" fillId="5" borderId="0" xfId="0" applyFill="1" applyAlignment="1">
      <alignment horizontal="left"/>
    </xf>
    <xf numFmtId="1" fontId="0" fillId="5" borderId="0" xfId="0" applyNumberFormat="1" applyFill="1"/>
    <xf numFmtId="2" fontId="20" fillId="3" borderId="8" xfId="6" applyNumberFormat="1" applyFont="1" applyFill="1" applyBorder="1" applyAlignment="1">
      <alignment horizontal="left" vertical="center" indent="1"/>
    </xf>
    <xf numFmtId="2" fontId="20" fillId="5" borderId="8" xfId="6" applyNumberFormat="1" applyFont="1" applyFill="1" applyBorder="1" applyAlignment="1">
      <alignment horizontal="left" vertical="center" indent="1"/>
    </xf>
    <xf numFmtId="2" fontId="5" fillId="6" borderId="9" xfId="21" applyNumberFormat="1" applyBorder="1" applyAlignment="1">
      <alignment horizontal="left" vertical="center" indent="1"/>
    </xf>
    <xf numFmtId="2" fontId="20" fillId="3" borderId="8" xfId="6" applyNumberFormat="1" applyFont="1" applyFill="1" applyBorder="1" applyAlignment="1">
      <alignment horizontal="right" vertical="center" indent="1"/>
    </xf>
    <xf numFmtId="2" fontId="20" fillId="5" borderId="8" xfId="6" applyNumberFormat="1" applyFont="1" applyFill="1" applyBorder="1" applyAlignment="1">
      <alignment horizontal="right" vertical="center" indent="1"/>
    </xf>
    <xf numFmtId="2" fontId="5" fillId="6" borderId="9" xfId="21" applyNumberFormat="1" applyBorder="1" applyAlignment="1">
      <alignment horizontal="right" vertical="center" indent="1"/>
    </xf>
    <xf numFmtId="0" fontId="7" fillId="4" borderId="23" xfId="4" applyBorder="1">
      <alignment horizontal="center" vertical="center" wrapText="1"/>
    </xf>
    <xf numFmtId="2" fontId="20" fillId="3" borderId="8" xfId="6" applyNumberFormat="1" applyFont="1" applyFill="1" applyBorder="1" applyAlignment="1">
      <alignment horizontal="left" vertical="center" indent="2"/>
    </xf>
    <xf numFmtId="2" fontId="20" fillId="5" borderId="8" xfId="6" applyNumberFormat="1" applyFont="1" applyFill="1" applyBorder="1" applyAlignment="1">
      <alignment horizontal="left" vertical="center" indent="2"/>
    </xf>
    <xf numFmtId="2" fontId="5" fillId="6" borderId="9" xfId="21" applyNumberFormat="1" applyBorder="1" applyAlignment="1">
      <alignment horizontal="left" vertical="center" indent="2"/>
    </xf>
    <xf numFmtId="3" fontId="20" fillId="3" borderId="0" xfId="6" applyNumberFormat="1" applyFont="1" applyFill="1" applyBorder="1" applyAlignment="1">
      <alignment horizontal="right" vertical="center" indent="2"/>
    </xf>
    <xf numFmtId="3" fontId="20" fillId="5" borderId="0" xfId="6" applyNumberFormat="1" applyFont="1" applyFill="1" applyBorder="1" applyAlignment="1">
      <alignment horizontal="right" vertical="center" indent="2"/>
    </xf>
    <xf numFmtId="3" fontId="5" fillId="6" borderId="15" xfId="21" applyNumberFormat="1" applyBorder="1" applyAlignment="1">
      <alignment horizontal="right" vertical="center" indent="2"/>
    </xf>
    <xf numFmtId="0" fontId="0" fillId="0" borderId="0" xfId="0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1" fontId="21" fillId="0" borderId="0" xfId="0" applyNumberFormat="1" applyFont="1" applyFill="1"/>
    <xf numFmtId="1" fontId="4" fillId="0" borderId="0" xfId="0" applyNumberFormat="1" applyFont="1" applyAlignment="1">
      <alignment horizontal="left" vertical="top"/>
    </xf>
    <xf numFmtId="0" fontId="0" fillId="0" borderId="0" xfId="0" applyFont="1" applyFill="1"/>
    <xf numFmtId="2" fontId="0" fillId="0" borderId="0" xfId="0" applyNumberFormat="1" applyFont="1" applyFill="1"/>
    <xf numFmtId="1" fontId="0" fillId="0" borderId="0" xfId="0" applyNumberFormat="1" applyFont="1" applyFill="1"/>
    <xf numFmtId="1" fontId="21" fillId="3" borderId="0" xfId="0" applyNumberFormat="1" applyFont="1" applyFill="1"/>
    <xf numFmtId="1" fontId="21" fillId="8" borderId="0" xfId="0" applyNumberFormat="1" applyFont="1" applyFill="1"/>
    <xf numFmtId="3" fontId="20" fillId="3" borderId="0" xfId="6" applyNumberFormat="1" applyFont="1" applyFill="1" applyBorder="1" applyAlignment="1">
      <alignment horizontal="right" vertical="center" indent="1"/>
    </xf>
    <xf numFmtId="3" fontId="20" fillId="5" borderId="0" xfId="6" applyNumberFormat="1" applyFont="1" applyFill="1" applyBorder="1" applyAlignment="1">
      <alignment horizontal="right" vertical="center" indent="1"/>
    </xf>
    <xf numFmtId="3" fontId="5" fillId="6" borderId="15" xfId="21" applyNumberFormat="1" applyBorder="1" applyAlignment="1">
      <alignment horizontal="right" vertical="center" indent="1"/>
    </xf>
    <xf numFmtId="2" fontId="20" fillId="3" borderId="8" xfId="6" applyNumberFormat="1" applyFont="1" applyFill="1" applyBorder="1" applyAlignment="1">
      <alignment horizontal="right" vertical="center" indent="2"/>
    </xf>
    <xf numFmtId="2" fontId="20" fillId="5" borderId="8" xfId="6" applyNumberFormat="1" applyFont="1" applyFill="1" applyBorder="1" applyAlignment="1">
      <alignment horizontal="right" vertical="center" indent="2"/>
    </xf>
    <xf numFmtId="2" fontId="5" fillId="6" borderId="9" xfId="21" applyNumberFormat="1" applyBorder="1" applyAlignment="1">
      <alignment horizontal="right" vertical="center" indent="2"/>
    </xf>
    <xf numFmtId="0" fontId="10" fillId="3" borderId="16" xfId="7" applyFont="1" applyFill="1" applyBorder="1" applyAlignment="1">
      <alignment horizontal="left" vertical="top" indent="1"/>
    </xf>
    <xf numFmtId="49" fontId="15" fillId="3" borderId="0" xfId="2" applyFont="1" applyAlignment="1">
      <alignment horizontal="left" vertical="center" wrapText="1"/>
    </xf>
    <xf numFmtId="49" fontId="17" fillId="3" borderId="0" xfId="3" applyFont="1" applyFill="1" applyAlignment="1">
      <alignment horizontal="left" wrapText="1"/>
    </xf>
    <xf numFmtId="0" fontId="18" fillId="3" borderId="0" xfId="0" applyFont="1" applyFill="1" applyAlignment="1">
      <alignment horizontal="center" vertical="top" wrapText="1"/>
    </xf>
    <xf numFmtId="0" fontId="7" fillId="4" borderId="17" xfId="4" applyBorder="1">
      <alignment horizontal="center" vertical="center" wrapText="1"/>
    </xf>
    <xf numFmtId="0" fontId="7" fillId="4" borderId="20" xfId="4" applyBorder="1">
      <alignment horizontal="center" vertical="center" wrapText="1"/>
    </xf>
    <xf numFmtId="0" fontId="7" fillId="4" borderId="22" xfId="4" applyBorder="1">
      <alignment horizontal="center" vertical="center" wrapText="1"/>
    </xf>
    <xf numFmtId="0" fontId="7" fillId="4" borderId="18" xfId="4" applyBorder="1">
      <alignment horizontal="center" vertical="center" wrapText="1"/>
    </xf>
    <xf numFmtId="0" fontId="7" fillId="4" borderId="19" xfId="4" applyBorder="1">
      <alignment horizontal="center" vertical="center" wrapText="1"/>
    </xf>
    <xf numFmtId="0" fontId="7" fillId="4" borderId="4" xfId="4" applyBorder="1">
      <alignment horizontal="center" vertical="center" wrapText="1"/>
    </xf>
    <xf numFmtId="0" fontId="7" fillId="4" borderId="21" xfId="4" applyBorder="1">
      <alignment horizontal="center" vertical="center" wrapText="1"/>
    </xf>
  </cellXfs>
  <cellStyles count="23">
    <cellStyle name="Data - text" xfId="8" xr:uid="{00000000-0005-0000-0000-000000000000}"/>
    <cellStyle name="Data#-0 Decimals" xfId="9" xr:uid="{00000000-0005-0000-0000-000001000000}"/>
    <cellStyle name="Data#-1 Decimal" xfId="10" xr:uid="{00000000-0005-0000-0000-000002000000}"/>
    <cellStyle name="Data#-2 Decimals" xfId="6" xr:uid="{00000000-0005-0000-0000-000003000000}"/>
    <cellStyle name="Data$-0 Decimal" xfId="11" xr:uid="{00000000-0005-0000-0000-000004000000}"/>
    <cellStyle name="Data$-1 Decimal" xfId="12" xr:uid="{00000000-0005-0000-0000-000005000000}"/>
    <cellStyle name="Data$-2 Decimals" xfId="13" xr:uid="{00000000-0005-0000-0000-000006000000}"/>
    <cellStyle name="Data%-0 Decimal" xfId="14" xr:uid="{00000000-0005-0000-0000-000007000000}"/>
    <cellStyle name="Data%-1 Decimal" xfId="15" xr:uid="{00000000-0005-0000-0000-000008000000}"/>
    <cellStyle name="Data%-2 Decimals" xfId="16" xr:uid="{00000000-0005-0000-0000-000009000000}"/>
    <cellStyle name="Footnote" xfId="7" xr:uid="{00000000-0005-0000-0000-00000A000000}"/>
    <cellStyle name="h i" xfId="17" xr:uid="{00000000-0005-0000-0000-00000B000000}"/>
    <cellStyle name="Hyperlink 2" xfId="18" xr:uid="{00000000-0005-0000-0000-00000C000000}"/>
    <cellStyle name="Input" xfId="1" builtinId="20" customBuiltin="1"/>
    <cellStyle name="Line Break" xfId="19" xr:uid="{00000000-0005-0000-0000-00000E000000}"/>
    <cellStyle name="Main heading X" xfId="4" xr:uid="{00000000-0005-0000-0000-00000F000000}"/>
    <cellStyle name="Main heading Y" xfId="5" xr:uid="{00000000-0005-0000-0000-000010000000}"/>
    <cellStyle name="Normal" xfId="0" builtinId="0"/>
    <cellStyle name="Normal 2" xfId="20" xr:uid="{00000000-0005-0000-0000-000012000000}"/>
    <cellStyle name="Sub heading Y" xfId="21" xr:uid="{00000000-0005-0000-0000-000013000000}"/>
    <cellStyle name="Subtitle" xfId="3" xr:uid="{00000000-0005-0000-0000-000014000000}"/>
    <cellStyle name="Table title" xfId="2" xr:uid="{00000000-0005-0000-0000-000015000000}"/>
    <cellStyle name="Table title 2" xfId="22" xr:uid="{00000000-0005-0000-0000-00001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6" Type="http://schemas.openxmlformats.org/officeDocument/2006/relationships/customXml" Target="../customXml/item3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worksheet" Target="worksheets/sheet3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801255077194082E-2"/>
          <c:y val="7.0858009279614165E-2"/>
          <c:w val="0.89024457152702785"/>
          <c:h val="0.827764972560248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fig_data!$D$2</c:f>
              <c:strCache>
                <c:ptCount val="1"/>
                <c:pt idx="0">
                  <c:v>Linked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fig_data!$A$16:$B$27</c:f>
              <c:multiLvlStrCache>
                <c:ptCount val="12"/>
                <c:lvl>
                  <c:pt idx="0">
                    <c:v>2011</c:v>
                  </c:pt>
                  <c:pt idx="1">
                    <c:v>2012</c:v>
                  </c:pt>
                  <c:pt idx="2">
                    <c:v>2013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</c:lvl>
                <c:lvl>
                  <c:pt idx="0">
                    <c:v>Ambulatory Primary Care  Visits</c:v>
                  </c:pt>
                  <c:pt idx="6">
                    <c:v>Other Ambulatory Visits</c:v>
                  </c:pt>
                </c:lvl>
              </c:multiLvlStrCache>
            </c:multiLvlStrRef>
          </c:cat>
          <c:val>
            <c:numRef>
              <c:f>fig_data!$E$16:$E$27</c:f>
              <c:numCache>
                <c:formatCode>0.00</c:formatCode>
                <c:ptCount val="12"/>
                <c:pt idx="0">
                  <c:v>11.218</c:v>
                </c:pt>
                <c:pt idx="1">
                  <c:v>11.315</c:v>
                </c:pt>
                <c:pt idx="2">
                  <c:v>10.716000000000001</c:v>
                </c:pt>
                <c:pt idx="3">
                  <c:v>10.804</c:v>
                </c:pt>
                <c:pt idx="4">
                  <c:v>10.823</c:v>
                </c:pt>
                <c:pt idx="5">
                  <c:v>10.839</c:v>
                </c:pt>
                <c:pt idx="6">
                  <c:v>1.34</c:v>
                </c:pt>
                <c:pt idx="7">
                  <c:v>1.401</c:v>
                </c:pt>
                <c:pt idx="8">
                  <c:v>1.3460000000000001</c:v>
                </c:pt>
                <c:pt idx="9">
                  <c:v>1.3120000000000001</c:v>
                </c:pt>
                <c:pt idx="10">
                  <c:v>1.3259999999999998</c:v>
                </c:pt>
                <c:pt idx="11">
                  <c:v>1.3280000000000001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8D-4DDA-B5CC-8ECD4EA3D341}"/>
            </c:ext>
          </c:extLst>
        </c:ser>
        <c:ser>
          <c:idx val="1"/>
          <c:order val="1"/>
          <c:tx>
            <c:strRef>
              <c:f>fig_data!$F$2</c:f>
              <c:strCache>
                <c:ptCount val="1"/>
                <c:pt idx="0">
                  <c:v>Unlinked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fig_data!$A$16:$B$27</c:f>
              <c:multiLvlStrCache>
                <c:ptCount val="12"/>
                <c:lvl>
                  <c:pt idx="0">
                    <c:v>2011</c:v>
                  </c:pt>
                  <c:pt idx="1">
                    <c:v>2012</c:v>
                  </c:pt>
                  <c:pt idx="2">
                    <c:v>2013</c:v>
                  </c:pt>
                  <c:pt idx="3">
                    <c:v>2014</c:v>
                  </c:pt>
                  <c:pt idx="4">
                    <c:v>2015</c:v>
                  </c:pt>
                  <c:pt idx="5">
                    <c:v>2016</c:v>
                  </c:pt>
                  <c:pt idx="6">
                    <c:v>2011</c:v>
                  </c:pt>
                  <c:pt idx="7">
                    <c:v>2012</c:v>
                  </c:pt>
                  <c:pt idx="8">
                    <c:v>2013</c:v>
                  </c:pt>
                  <c:pt idx="9">
                    <c:v>2014</c:v>
                  </c:pt>
                  <c:pt idx="10">
                    <c:v>2015</c:v>
                  </c:pt>
                  <c:pt idx="11">
                    <c:v>2016</c:v>
                  </c:pt>
                </c:lvl>
                <c:lvl>
                  <c:pt idx="0">
                    <c:v>Ambulatory Primary Care  Visits</c:v>
                  </c:pt>
                  <c:pt idx="6">
                    <c:v>Other Ambulatory Visits</c:v>
                  </c:pt>
                </c:lvl>
              </c:multiLvlStrCache>
            </c:multiLvlStrRef>
          </c:cat>
          <c:val>
            <c:numRef>
              <c:f>fig_data!$G$16:$G$27</c:f>
              <c:numCache>
                <c:formatCode>0.00</c:formatCode>
                <c:ptCount val="12"/>
                <c:pt idx="0">
                  <c:v>88.782022690595312</c:v>
                </c:pt>
                <c:pt idx="1">
                  <c:v>88.684904614168659</c:v>
                </c:pt>
                <c:pt idx="2">
                  <c:v>89.283673755305983</c:v>
                </c:pt>
                <c:pt idx="3">
                  <c:v>89.196244664377943</c:v>
                </c:pt>
                <c:pt idx="4">
                  <c:v>89.176770569410337</c:v>
                </c:pt>
                <c:pt idx="5">
                  <c:v>89.16088304831851</c:v>
                </c:pt>
                <c:pt idx="6">
                  <c:v>98.659966499162479</c:v>
                </c:pt>
                <c:pt idx="7">
                  <c:v>98.598993885154684</c:v>
                </c:pt>
                <c:pt idx="8">
                  <c:v>98.654407438449581</c:v>
                </c:pt>
                <c:pt idx="9">
                  <c:v>98.688075276645677</c:v>
                </c:pt>
                <c:pt idx="10">
                  <c:v>98.673519319618023</c:v>
                </c:pt>
                <c:pt idx="11">
                  <c:v>98.67246369449694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8D-4DDA-B5CC-8ECD4EA3D3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516438600"/>
        <c:axId val="516446144"/>
      </c:barChart>
      <c:catAx>
        <c:axId val="5164386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46144"/>
        <c:crosses val="autoZero"/>
        <c:auto val="1"/>
        <c:lblAlgn val="ctr"/>
        <c:lblOffset val="100"/>
        <c:noMultiLvlLbl val="0"/>
      </c:catAx>
      <c:valAx>
        <c:axId val="5164461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3860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5458862642494315"/>
          <c:y val="0.13552374135051298"/>
          <c:w val="9.0176406605017453E-2"/>
          <c:h val="8.9973276067764257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801255077194082E-2"/>
          <c:y val="7.0858009279614165E-2"/>
          <c:w val="0.89024457152702785"/>
          <c:h val="0.827764972560248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fig_data!$D$2</c:f>
              <c:strCache>
                <c:ptCount val="1"/>
                <c:pt idx="0">
                  <c:v>Linked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fig_data!$A$4:$B$15</c:f>
              <c:multiLvlStrCache>
                <c:ptCount val="12"/>
                <c:lvl>
                  <c:pt idx="0">
                    <c:v>2011 </c:v>
                  </c:pt>
                  <c:pt idx="1">
                    <c:v>2012 </c:v>
                  </c:pt>
                  <c:pt idx="2">
                    <c:v>2013 </c:v>
                  </c:pt>
                  <c:pt idx="3">
                    <c:v>2014 </c:v>
                  </c:pt>
                  <c:pt idx="4">
                    <c:v>2015 </c:v>
                  </c:pt>
                  <c:pt idx="5">
                    <c:v>2016*</c:v>
                  </c:pt>
                  <c:pt idx="6">
                    <c:v>2011 </c:v>
                  </c:pt>
                  <c:pt idx="7">
                    <c:v>2012 </c:v>
                  </c:pt>
                  <c:pt idx="8">
                    <c:v>2013 </c:v>
                  </c:pt>
                  <c:pt idx="9">
                    <c:v>2014 </c:v>
                  </c:pt>
                  <c:pt idx="10">
                    <c:v>2015 </c:v>
                  </c:pt>
                  <c:pt idx="11">
                    <c:v>2016 </c:v>
                  </c:pt>
                </c:lvl>
                <c:lvl>
                  <c:pt idx="0">
                    <c:v>Ambulatory Physician Visits</c:v>
                  </c:pt>
                  <c:pt idx="6">
                    <c:v>Hospital Episodes</c:v>
                  </c:pt>
                </c:lvl>
              </c:multiLvlStrCache>
            </c:multiLvlStrRef>
          </c:cat>
          <c:val>
            <c:numRef>
              <c:f>fig_data!$E$4:$E$15</c:f>
              <c:numCache>
                <c:formatCode>0.00</c:formatCode>
                <c:ptCount val="12"/>
                <c:pt idx="0">
                  <c:v>8.6900000000000013</c:v>
                </c:pt>
                <c:pt idx="1">
                  <c:v>8.7480000000000011</c:v>
                </c:pt>
                <c:pt idx="2">
                  <c:v>8.3019999999999996</c:v>
                </c:pt>
                <c:pt idx="3">
                  <c:v>8.3490000000000002</c:v>
                </c:pt>
                <c:pt idx="4">
                  <c:v>8.3129999999999988</c:v>
                </c:pt>
                <c:pt idx="5">
                  <c:v>8.2650000000000006</c:v>
                </c:pt>
                <c:pt idx="6">
                  <c:v>14.763999999999999</c:v>
                </c:pt>
                <c:pt idx="7">
                  <c:v>14.956</c:v>
                </c:pt>
                <c:pt idx="8">
                  <c:v>14.838999999999999</c:v>
                </c:pt>
                <c:pt idx="9">
                  <c:v>14.869</c:v>
                </c:pt>
                <c:pt idx="10">
                  <c:v>14.779</c:v>
                </c:pt>
                <c:pt idx="11">
                  <c:v>14.829000000000001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2F-47EF-AEB0-2A4959EE6DB8}"/>
            </c:ext>
          </c:extLst>
        </c:ser>
        <c:ser>
          <c:idx val="1"/>
          <c:order val="1"/>
          <c:tx>
            <c:strRef>
              <c:f>fig_data!$F$2</c:f>
              <c:strCache>
                <c:ptCount val="1"/>
                <c:pt idx="0">
                  <c:v>Unlinked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fig_data!$A$4:$B$15</c:f>
              <c:multiLvlStrCache>
                <c:ptCount val="12"/>
                <c:lvl>
                  <c:pt idx="0">
                    <c:v>2011 </c:v>
                  </c:pt>
                  <c:pt idx="1">
                    <c:v>2012 </c:v>
                  </c:pt>
                  <c:pt idx="2">
                    <c:v>2013 </c:v>
                  </c:pt>
                  <c:pt idx="3">
                    <c:v>2014 </c:v>
                  </c:pt>
                  <c:pt idx="4">
                    <c:v>2015 </c:v>
                  </c:pt>
                  <c:pt idx="5">
                    <c:v>2016*</c:v>
                  </c:pt>
                  <c:pt idx="6">
                    <c:v>2011 </c:v>
                  </c:pt>
                  <c:pt idx="7">
                    <c:v>2012 </c:v>
                  </c:pt>
                  <c:pt idx="8">
                    <c:v>2013 </c:v>
                  </c:pt>
                  <c:pt idx="9">
                    <c:v>2014 </c:v>
                  </c:pt>
                  <c:pt idx="10">
                    <c:v>2015 </c:v>
                  </c:pt>
                  <c:pt idx="11">
                    <c:v>2016 </c:v>
                  </c:pt>
                </c:lvl>
                <c:lvl>
                  <c:pt idx="0">
                    <c:v>Ambulatory Physician Visits</c:v>
                  </c:pt>
                  <c:pt idx="6">
                    <c:v>Hospital Episodes</c:v>
                  </c:pt>
                </c:lvl>
              </c:multiLvlStrCache>
            </c:multiLvlStrRef>
          </c:cat>
          <c:val>
            <c:numRef>
              <c:f>fig_data!$G$4:$G$15</c:f>
              <c:numCache>
                <c:formatCode>0.00</c:formatCode>
                <c:ptCount val="12"/>
                <c:pt idx="0">
                  <c:v>91.309643903381826</c:v>
                </c:pt>
                <c:pt idx="1">
                  <c:v>91.251618491115323</c:v>
                </c:pt>
                <c:pt idx="2">
                  <c:v>91.698224809867398</c:v>
                </c:pt>
                <c:pt idx="3">
                  <c:v>91.65051162701937</c:v>
                </c:pt>
                <c:pt idx="4">
                  <c:v>91.686985805698029</c:v>
                </c:pt>
                <c:pt idx="5">
                  <c:v>91.735108798149298</c:v>
                </c:pt>
                <c:pt idx="6">
                  <c:v>85.235533445170745</c:v>
                </c:pt>
                <c:pt idx="7">
                  <c:v>85.044150646474264</c:v>
                </c:pt>
                <c:pt idx="8">
                  <c:v>85.160645946026122</c:v>
                </c:pt>
                <c:pt idx="9">
                  <c:v>85.130780332535934</c:v>
                </c:pt>
                <c:pt idx="10">
                  <c:v>85.221295702373311</c:v>
                </c:pt>
                <c:pt idx="11">
                  <c:v>85.171200890284368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2F-47EF-AEB0-2A4959EE6D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516438600"/>
        <c:axId val="516446144"/>
      </c:barChart>
      <c:catAx>
        <c:axId val="5164386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46144"/>
        <c:crosses val="autoZero"/>
        <c:auto val="1"/>
        <c:lblAlgn val="ctr"/>
        <c:lblOffset val="100"/>
        <c:noMultiLvlLbl val="0"/>
      </c:catAx>
      <c:valAx>
        <c:axId val="5164461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3860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5458862642494315"/>
          <c:y val="0.13552374135051298"/>
          <c:w val="9.0176406605017453E-2"/>
          <c:h val="8.9973276067764257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5"/>
  </sheetPr>
  <sheetViews>
    <sheetView zoomScale="10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5"/>
  </sheetPr>
  <sheetViews>
    <sheetView zoomScale="115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85668" cy="629027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0.00069</cdr:y>
    </cdr:from>
    <cdr:to>
      <cdr:x>0.99526</cdr:x>
      <cdr:y>0.06733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2894"/>
          <a:ext cx="6330896" cy="278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Association of Ambulatory Care Visits with Antibiotic Dispensations by Visit</a:t>
          </a:r>
          <a:r>
            <a:rPr lang="en-CA" sz="800" b="1" baseline="0">
              <a:latin typeface="Arial" panose="020B0604020202020204" pitchFamily="34" charset="0"/>
              <a:cs typeface="Arial" panose="020B0604020202020204" pitchFamily="34" charset="0"/>
            </a:rPr>
            <a:t> Type</a:t>
          </a:r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, 2011-2016</a:t>
          </a:r>
          <a:r>
            <a:rPr lang="en-CA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 xmlns:a="http://schemas.openxmlformats.org/drawingml/2006/main">
          <a:r>
            <a:rPr lang="en-CA" sz="800">
              <a:latin typeface="Arial" panose="020B0604020202020204" pitchFamily="34" charset="0"/>
              <a:cs typeface="Arial" panose="020B0604020202020204" pitchFamily="34" charset="0"/>
            </a:rPr>
            <a:t>Crude percent of visits resulting in dispensation within 5 days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80174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0.00069</cdr:y>
    </cdr:from>
    <cdr:to>
      <cdr:x>0.99526</cdr:x>
      <cdr:y>0.06733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2894"/>
          <a:ext cx="6330896" cy="278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Association of Ambulatory Physician Visits and Hospital Episodes with Antibiotic Dispensations, 2011-2016</a:t>
          </a:r>
          <a:r>
            <a:rPr lang="en-CA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 xmlns:a="http://schemas.openxmlformats.org/drawingml/2006/main">
          <a:r>
            <a:rPr lang="en-CA" sz="800">
              <a:latin typeface="Arial" panose="020B0604020202020204" pitchFamily="34" charset="0"/>
              <a:cs typeface="Arial" panose="020B0604020202020204" pitchFamily="34" charset="0"/>
            </a:rPr>
            <a:t>Crude percent of visits resulting in dispensation within 5 days and episodes resulting in dispensation within 2 days of discharge</a:t>
          </a:r>
        </a:p>
      </cdr:txBody>
    </cdr:sp>
  </cdr:relSizeAnchor>
  <cdr:relSizeAnchor xmlns:cdr="http://schemas.openxmlformats.org/drawingml/2006/chartDrawing">
    <cdr:from>
      <cdr:x>0</cdr:x>
      <cdr:y>0.96838</cdr:y>
    </cdr:from>
    <cdr:to>
      <cdr:x>1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4058478"/>
          <a:ext cx="6361043" cy="1325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tIns="0" bIns="0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  Indicates a statistically significant difference between rates of linked visits or episodes in 2011 and 2016 (p&lt;0.05).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7"/>
  <sheetViews>
    <sheetView workbookViewId="0"/>
  </sheetViews>
  <sheetFormatPr defaultRowHeight="15" x14ac:dyDescent="0.25"/>
  <cols>
    <col min="1" max="1" width="23.85546875" customWidth="1"/>
    <col min="2" max="2" width="22.42578125" customWidth="1"/>
    <col min="3" max="3" width="27.7109375" customWidth="1"/>
    <col min="4" max="4" width="8" bestFit="1" customWidth="1"/>
    <col min="5" max="5" width="5.5703125" style="9" bestFit="1" customWidth="1"/>
    <col min="7" max="7" width="6.140625" style="9" bestFit="1" customWidth="1"/>
    <col min="8" max="8" width="6.140625" style="19" customWidth="1"/>
  </cols>
  <sheetData>
    <row r="2" spans="1:8" ht="15" customHeight="1" x14ac:dyDescent="0.25">
      <c r="B2" s="12"/>
      <c r="C2" s="11" t="s">
        <v>64</v>
      </c>
      <c r="D2" s="11" t="s">
        <v>3</v>
      </c>
      <c r="E2" s="17"/>
      <c r="F2" s="11" t="s">
        <v>4</v>
      </c>
      <c r="G2" s="17"/>
      <c r="H2" s="54"/>
    </row>
    <row r="3" spans="1:8" ht="15" customHeight="1" x14ac:dyDescent="0.25">
      <c r="B3" s="12" t="s">
        <v>8</v>
      </c>
      <c r="C3" s="11"/>
      <c r="D3" s="11" t="s">
        <v>2</v>
      </c>
      <c r="E3" s="17" t="s">
        <v>5</v>
      </c>
      <c r="F3" s="11" t="s">
        <v>2</v>
      </c>
      <c r="G3" s="17" t="s">
        <v>5</v>
      </c>
      <c r="H3" s="55" t="s">
        <v>7</v>
      </c>
    </row>
    <row r="4" spans="1:8" s="18" customFormat="1" ht="15" customHeight="1" x14ac:dyDescent="0.25">
      <c r="A4" s="18" t="s">
        <v>63</v>
      </c>
      <c r="B4" s="1" t="str">
        <f>IF(H4=1,CONCATENATE(C4,"*"),CONCATENATE(C4," "))</f>
        <v xml:space="preserve">2011 </v>
      </c>
      <c r="C4" s="47">
        <v>2011</v>
      </c>
      <c r="D4" s="51">
        <f>tbl_data!T5</f>
        <v>504043</v>
      </c>
      <c r="E4" s="52">
        <f>tbl_data!U5</f>
        <v>8.6900000000000013</v>
      </c>
      <c r="F4" s="53">
        <f>tbl_data!R5</f>
        <v>5295984</v>
      </c>
      <c r="G4" s="52">
        <f>tbl_data!S5</f>
        <v>91.309643903381826</v>
      </c>
      <c r="H4" s="49"/>
    </row>
    <row r="5" spans="1:8" s="18" customFormat="1" ht="15" customHeight="1" x14ac:dyDescent="0.25">
      <c r="B5" s="1" t="str">
        <f t="shared" ref="B5:B15" si="0">IF(H5=1,CONCATENATE(C5,"*"),CONCATENATE(C5," "))</f>
        <v xml:space="preserve">2012 </v>
      </c>
      <c r="C5" s="47">
        <v>2012</v>
      </c>
      <c r="D5" s="51">
        <f>tbl_data!T6</f>
        <v>517960</v>
      </c>
      <c r="E5" s="52">
        <f>tbl_data!U6</f>
        <v>8.7480000000000011</v>
      </c>
      <c r="F5" s="53">
        <f>tbl_data!R6</f>
        <v>5402678</v>
      </c>
      <c r="G5" s="52">
        <f>tbl_data!S6</f>
        <v>91.251618491115323</v>
      </c>
      <c r="H5" s="49"/>
    </row>
    <row r="6" spans="1:8" s="18" customFormat="1" ht="15" customHeight="1" x14ac:dyDescent="0.25">
      <c r="B6" s="1" t="str">
        <f t="shared" si="0"/>
        <v xml:space="preserve">2013 </v>
      </c>
      <c r="C6" s="47">
        <v>2013</v>
      </c>
      <c r="D6" s="51">
        <f>tbl_data!T7</f>
        <v>500499</v>
      </c>
      <c r="E6" s="52">
        <f>tbl_data!U7</f>
        <v>8.3019999999999996</v>
      </c>
      <c r="F6" s="53">
        <f>tbl_data!R7</f>
        <v>5528320</v>
      </c>
      <c r="G6" s="52">
        <f>tbl_data!S7</f>
        <v>91.698224809867398</v>
      </c>
      <c r="H6" s="49"/>
    </row>
    <row r="7" spans="1:8" x14ac:dyDescent="0.25">
      <c r="B7" s="1" t="str">
        <f t="shared" si="0"/>
        <v xml:space="preserve">2014 </v>
      </c>
      <c r="C7" s="48">
        <v>2014</v>
      </c>
      <c r="D7">
        <f>tbl_data!T8</f>
        <v>516275</v>
      </c>
      <c r="E7" s="9">
        <f>tbl_data!U8</f>
        <v>8.3490000000000002</v>
      </c>
      <c r="F7" s="19">
        <f>tbl_data!R8</f>
        <v>5667038</v>
      </c>
      <c r="G7" s="9">
        <f>tbl_data!S8</f>
        <v>91.65051162701937</v>
      </c>
    </row>
    <row r="8" spans="1:8" x14ac:dyDescent="0.25">
      <c r="B8" s="1" t="str">
        <f t="shared" si="0"/>
        <v xml:space="preserve">2015 </v>
      </c>
      <c r="C8" s="48">
        <v>2015</v>
      </c>
      <c r="D8">
        <f>tbl_data!T9</f>
        <v>523813</v>
      </c>
      <c r="E8" s="9">
        <f>tbl_data!U9</f>
        <v>8.3129999999999988</v>
      </c>
      <c r="F8" s="50">
        <f>tbl_data!R9</f>
        <v>5777307</v>
      </c>
      <c r="G8" s="9">
        <f>tbl_data!S9</f>
        <v>91.686985805698029</v>
      </c>
      <c r="H8" s="50"/>
    </row>
    <row r="9" spans="1:8" x14ac:dyDescent="0.25">
      <c r="B9" s="1" t="str">
        <f t="shared" si="0"/>
        <v>2016*</v>
      </c>
      <c r="C9" s="48">
        <v>2016</v>
      </c>
      <c r="D9">
        <f>tbl_data!T10</f>
        <v>529038</v>
      </c>
      <c r="E9" s="9">
        <f>tbl_data!U10</f>
        <v>8.2650000000000006</v>
      </c>
      <c r="F9" s="19">
        <f>tbl_data!R10</f>
        <v>5871990</v>
      </c>
      <c r="G9" s="9">
        <f>tbl_data!S10</f>
        <v>91.735108798149298</v>
      </c>
      <c r="H9" s="19">
        <f>tbl_data!$U$12</f>
        <v>1</v>
      </c>
    </row>
    <row r="10" spans="1:8" x14ac:dyDescent="0.25">
      <c r="A10" t="s">
        <v>54</v>
      </c>
      <c r="B10" s="1" t="str">
        <f t="shared" si="0"/>
        <v xml:space="preserve">2011 </v>
      </c>
      <c r="C10" s="46">
        <v>2011</v>
      </c>
      <c r="D10">
        <f>tbl_data!O5</f>
        <v>15314</v>
      </c>
      <c r="E10" s="9">
        <f>tbl_data!P5</f>
        <v>14.763999999999999</v>
      </c>
      <c r="F10" s="19">
        <f>tbl_data!M5</f>
        <v>88408</v>
      </c>
      <c r="G10" s="9">
        <f>tbl_data!N5</f>
        <v>85.235533445170745</v>
      </c>
    </row>
    <row r="11" spans="1:8" x14ac:dyDescent="0.25">
      <c r="B11" s="1" t="str">
        <f t="shared" si="0"/>
        <v xml:space="preserve">2012 </v>
      </c>
      <c r="C11" s="46">
        <v>2012</v>
      </c>
      <c r="D11">
        <f>tbl_data!O6</f>
        <v>15396</v>
      </c>
      <c r="E11" s="9">
        <f>tbl_data!P6</f>
        <v>14.956</v>
      </c>
      <c r="F11" s="19">
        <f>tbl_data!M6</f>
        <v>87547</v>
      </c>
      <c r="G11" s="9">
        <f>tbl_data!N6</f>
        <v>85.044150646474264</v>
      </c>
    </row>
    <row r="12" spans="1:8" x14ac:dyDescent="0.25">
      <c r="B12" s="1" t="str">
        <f t="shared" si="0"/>
        <v xml:space="preserve">2013 </v>
      </c>
      <c r="C12" s="46">
        <v>2013</v>
      </c>
      <c r="D12">
        <f>tbl_data!O7</f>
        <v>15006</v>
      </c>
      <c r="E12" s="9">
        <f>tbl_data!P7</f>
        <v>14.838999999999999</v>
      </c>
      <c r="F12" s="19">
        <f>tbl_data!M7</f>
        <v>86117</v>
      </c>
      <c r="G12" s="9">
        <f>tbl_data!N7</f>
        <v>85.160645946026122</v>
      </c>
    </row>
    <row r="13" spans="1:8" x14ac:dyDescent="0.25">
      <c r="B13" s="1" t="str">
        <f t="shared" si="0"/>
        <v xml:space="preserve">2014 </v>
      </c>
      <c r="C13" s="46">
        <v>2014</v>
      </c>
      <c r="D13">
        <f>tbl_data!O8</f>
        <v>15042</v>
      </c>
      <c r="E13" s="9">
        <f>tbl_data!P8</f>
        <v>14.869</v>
      </c>
      <c r="F13" s="19">
        <f>tbl_data!M8</f>
        <v>86120</v>
      </c>
      <c r="G13" s="9">
        <f>tbl_data!N8</f>
        <v>85.130780332535934</v>
      </c>
    </row>
    <row r="14" spans="1:8" x14ac:dyDescent="0.25">
      <c r="B14" s="1" t="str">
        <f t="shared" si="0"/>
        <v xml:space="preserve">2015 </v>
      </c>
      <c r="C14" s="46">
        <v>2015</v>
      </c>
      <c r="D14">
        <f>tbl_data!O9</f>
        <v>14976</v>
      </c>
      <c r="E14" s="9">
        <f>tbl_data!P9</f>
        <v>14.779</v>
      </c>
      <c r="F14" s="19">
        <f>tbl_data!M9</f>
        <v>86359</v>
      </c>
      <c r="G14" s="9">
        <f>tbl_data!N9</f>
        <v>85.221295702373311</v>
      </c>
    </row>
    <row r="15" spans="1:8" x14ac:dyDescent="0.25">
      <c r="B15" s="1" t="str">
        <f t="shared" si="0"/>
        <v xml:space="preserve">2016 </v>
      </c>
      <c r="C15" s="46">
        <v>2016</v>
      </c>
      <c r="D15">
        <f>tbl_data!O10</f>
        <v>14924</v>
      </c>
      <c r="E15" s="9">
        <f>tbl_data!P10</f>
        <v>14.829000000000001</v>
      </c>
      <c r="F15" s="19">
        <f>tbl_data!M10</f>
        <v>85718</v>
      </c>
      <c r="G15" s="9">
        <f>tbl_data!N10</f>
        <v>85.171200890284368</v>
      </c>
      <c r="H15" s="19">
        <f>tbl_data!$P$12</f>
        <v>0</v>
      </c>
    </row>
    <row r="16" spans="1:8" x14ac:dyDescent="0.25">
      <c r="A16" t="s">
        <v>66</v>
      </c>
      <c r="B16" s="1">
        <f>C16</f>
        <v>2011</v>
      </c>
      <c r="C16" s="47">
        <v>2011</v>
      </c>
      <c r="D16" s="19">
        <f>tbl_data!E5</f>
        <v>484155</v>
      </c>
      <c r="E16" s="9">
        <f>tbl_data!F5</f>
        <v>11.218</v>
      </c>
      <c r="F16" s="19">
        <f>tbl_data!C5</f>
        <v>3831730</v>
      </c>
      <c r="G16" s="9">
        <f>tbl_data!D5</f>
        <v>88.782022690595312</v>
      </c>
    </row>
    <row r="17" spans="1:7" x14ac:dyDescent="0.25">
      <c r="B17" s="1">
        <f t="shared" ref="B17:B27" si="1">C17</f>
        <v>2012</v>
      </c>
      <c r="C17" s="47">
        <v>2012</v>
      </c>
      <c r="D17" s="19">
        <f>tbl_data!E6</f>
        <v>496485</v>
      </c>
      <c r="E17" s="9">
        <f>tbl_data!F6</f>
        <v>11.315</v>
      </c>
      <c r="F17" s="19">
        <f>tbl_data!C6</f>
        <v>3891326</v>
      </c>
      <c r="G17" s="9">
        <f>tbl_data!D6</f>
        <v>88.684904614168659</v>
      </c>
    </row>
    <row r="18" spans="1:7" x14ac:dyDescent="0.25">
      <c r="B18" s="1">
        <f t="shared" si="1"/>
        <v>2013</v>
      </c>
      <c r="C18" s="47">
        <v>2013</v>
      </c>
      <c r="D18" s="19">
        <f>tbl_data!E7</f>
        <v>479596</v>
      </c>
      <c r="E18" s="9">
        <f>tbl_data!F7</f>
        <v>10.716000000000001</v>
      </c>
      <c r="F18" s="19">
        <f>tbl_data!C7</f>
        <v>3995781</v>
      </c>
      <c r="G18" s="9">
        <f>tbl_data!D7</f>
        <v>89.283673755305983</v>
      </c>
    </row>
    <row r="19" spans="1:7" x14ac:dyDescent="0.25">
      <c r="B19" s="1">
        <f t="shared" si="1"/>
        <v>2014</v>
      </c>
      <c r="C19" s="48">
        <v>2014</v>
      </c>
      <c r="D19" s="19">
        <f>tbl_data!E8</f>
        <v>495300</v>
      </c>
      <c r="E19" s="9">
        <f>tbl_data!F8</f>
        <v>10.804</v>
      </c>
      <c r="F19" s="19">
        <f>tbl_data!C8</f>
        <v>4089217</v>
      </c>
      <c r="G19" s="9">
        <f>tbl_data!D8</f>
        <v>89.196244664377943</v>
      </c>
    </row>
    <row r="20" spans="1:7" x14ac:dyDescent="0.25">
      <c r="B20" s="1">
        <f t="shared" si="1"/>
        <v>2015</v>
      </c>
      <c r="C20" s="48">
        <v>2015</v>
      </c>
      <c r="D20" s="19">
        <f>tbl_data!E9</f>
        <v>501720</v>
      </c>
      <c r="E20" s="9">
        <f>tbl_data!F9</f>
        <v>10.823</v>
      </c>
      <c r="F20" s="19">
        <f>tbl_data!C9</f>
        <v>4133865</v>
      </c>
      <c r="G20" s="9">
        <f>tbl_data!D9</f>
        <v>89.176770569410337</v>
      </c>
    </row>
    <row r="21" spans="1:7" x14ac:dyDescent="0.25">
      <c r="B21" s="1">
        <f t="shared" si="1"/>
        <v>2016</v>
      </c>
      <c r="C21" s="48">
        <v>2016</v>
      </c>
      <c r="D21" s="19">
        <f>tbl_data!E10</f>
        <v>506040</v>
      </c>
      <c r="E21" s="9">
        <f>tbl_data!F10</f>
        <v>10.839</v>
      </c>
      <c r="F21" s="19">
        <f>tbl_data!C10</f>
        <v>4162606</v>
      </c>
      <c r="G21" s="9">
        <f>tbl_data!D10</f>
        <v>89.16088304831851</v>
      </c>
    </row>
    <row r="22" spans="1:7" x14ac:dyDescent="0.25">
      <c r="A22" t="s">
        <v>56</v>
      </c>
      <c r="B22" s="1">
        <f t="shared" si="1"/>
        <v>2011</v>
      </c>
      <c r="C22" s="46">
        <v>2011</v>
      </c>
      <c r="D22">
        <f>tbl_data!J5</f>
        <v>19888</v>
      </c>
      <c r="E22" s="9">
        <f>tbl_data!K5</f>
        <v>1.34</v>
      </c>
      <c r="F22" s="19">
        <f>tbl_data!H5</f>
        <v>1464254</v>
      </c>
      <c r="G22" s="9">
        <f>tbl_data!I5</f>
        <v>98.659966499162479</v>
      </c>
    </row>
    <row r="23" spans="1:7" x14ac:dyDescent="0.25">
      <c r="B23" s="1">
        <f t="shared" si="1"/>
        <v>2012</v>
      </c>
      <c r="C23" s="46">
        <v>2012</v>
      </c>
      <c r="D23">
        <f>tbl_data!J6</f>
        <v>21475</v>
      </c>
      <c r="E23" s="9">
        <f>tbl_data!K6</f>
        <v>1.401</v>
      </c>
      <c r="F23" s="19">
        <f>tbl_data!H6</f>
        <v>1511352</v>
      </c>
      <c r="G23" s="9">
        <f>tbl_data!I6</f>
        <v>98.598993885154684</v>
      </c>
    </row>
    <row r="24" spans="1:7" x14ac:dyDescent="0.25">
      <c r="B24" s="1">
        <f t="shared" si="1"/>
        <v>2013</v>
      </c>
      <c r="C24" s="46">
        <v>2013</v>
      </c>
      <c r="D24">
        <f>tbl_data!J7</f>
        <v>20903</v>
      </c>
      <c r="E24" s="9">
        <f>tbl_data!K7</f>
        <v>1.3460000000000001</v>
      </c>
      <c r="F24" s="19">
        <f>tbl_data!H7</f>
        <v>1532539</v>
      </c>
      <c r="G24" s="9">
        <f>tbl_data!I7</f>
        <v>98.654407438449581</v>
      </c>
    </row>
    <row r="25" spans="1:7" x14ac:dyDescent="0.25">
      <c r="B25" s="1">
        <f t="shared" si="1"/>
        <v>2014</v>
      </c>
      <c r="C25" s="46">
        <v>2014</v>
      </c>
      <c r="D25">
        <f>tbl_data!J8</f>
        <v>20975</v>
      </c>
      <c r="E25" s="9">
        <f>tbl_data!K8</f>
        <v>1.3120000000000001</v>
      </c>
      <c r="F25" s="19">
        <f>tbl_data!H8</f>
        <v>1577821</v>
      </c>
      <c r="G25" s="9">
        <f>tbl_data!I8</f>
        <v>98.688075276645677</v>
      </c>
    </row>
    <row r="26" spans="1:7" x14ac:dyDescent="0.25">
      <c r="B26" s="1">
        <f t="shared" si="1"/>
        <v>2015</v>
      </c>
      <c r="C26" s="46">
        <v>2015</v>
      </c>
      <c r="D26">
        <f>tbl_data!J9</f>
        <v>22093</v>
      </c>
      <c r="E26" s="9">
        <f>tbl_data!K9</f>
        <v>1.3259999999999998</v>
      </c>
      <c r="F26" s="19">
        <f>tbl_data!H9</f>
        <v>1643442</v>
      </c>
      <c r="G26" s="9">
        <f>tbl_data!I9</f>
        <v>98.673519319618023</v>
      </c>
    </row>
    <row r="27" spans="1:7" x14ac:dyDescent="0.25">
      <c r="B27" s="1">
        <f t="shared" si="1"/>
        <v>2016</v>
      </c>
      <c r="C27" s="46">
        <v>2016</v>
      </c>
      <c r="D27">
        <f>tbl_data!J10</f>
        <v>22998</v>
      </c>
      <c r="E27" s="9">
        <f>tbl_data!K10</f>
        <v>1.3280000000000001</v>
      </c>
      <c r="F27" s="19">
        <f>tbl_data!H10</f>
        <v>1709384</v>
      </c>
      <c r="G27" s="9">
        <f>tbl_data!I10</f>
        <v>98.67246369449694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I14"/>
  <sheetViews>
    <sheetView tabSelected="1" workbookViewId="0">
      <selection activeCell="F30" sqref="F30"/>
    </sheetView>
  </sheetViews>
  <sheetFormatPr defaultRowHeight="14.25" x14ac:dyDescent="0.2"/>
  <cols>
    <col min="1" max="1" width="8.7109375" style="3" customWidth="1"/>
    <col min="2" max="2" width="11.42578125" style="3" customWidth="1"/>
    <col min="3" max="3" width="8.7109375" style="3" customWidth="1"/>
    <col min="4" max="4" width="11.42578125" style="3" customWidth="1"/>
    <col min="5" max="5" width="8.7109375" style="3" customWidth="1"/>
    <col min="6" max="6" width="11.42578125" style="3" customWidth="1"/>
    <col min="7" max="7" width="8.7109375" style="3" customWidth="1"/>
    <col min="8" max="8" width="11.42578125" style="3" customWidth="1"/>
    <col min="9" max="9" width="8.7109375" style="3" customWidth="1"/>
    <col min="10" max="16384" width="9.140625" style="3"/>
  </cols>
  <sheetData>
    <row r="1" spans="1:9" x14ac:dyDescent="0.2">
      <c r="A1" s="63" t="s">
        <v>67</v>
      </c>
      <c r="B1" s="63"/>
      <c r="C1" s="63"/>
      <c r="D1" s="63"/>
      <c r="E1" s="63"/>
      <c r="F1" s="63"/>
      <c r="G1" s="63"/>
      <c r="H1" s="63"/>
      <c r="I1" s="63"/>
    </row>
    <row r="2" spans="1:9" x14ac:dyDescent="0.2">
      <c r="A2" s="64" t="s">
        <v>65</v>
      </c>
      <c r="B2" s="64"/>
      <c r="C2" s="64"/>
      <c r="D2" s="64"/>
      <c r="E2" s="64"/>
      <c r="F2" s="64"/>
      <c r="G2" s="64"/>
      <c r="H2" s="64"/>
      <c r="I2" s="64"/>
    </row>
    <row r="3" spans="1:9" ht="6" customHeight="1" x14ac:dyDescent="0.2">
      <c r="A3" s="65"/>
      <c r="B3" s="65"/>
      <c r="C3" s="65"/>
      <c r="D3" s="65"/>
      <c r="E3" s="65"/>
      <c r="F3" s="65"/>
      <c r="G3" s="21"/>
      <c r="H3" s="4"/>
      <c r="I3" s="4"/>
    </row>
    <row r="4" spans="1:9" ht="14.25" customHeight="1" x14ac:dyDescent="0.2">
      <c r="A4" s="66" t="s">
        <v>69</v>
      </c>
      <c r="B4" s="69" t="s">
        <v>55</v>
      </c>
      <c r="C4" s="69"/>
      <c r="D4" s="69"/>
      <c r="E4" s="69"/>
      <c r="F4" s="69" t="s">
        <v>56</v>
      </c>
      <c r="G4" s="69"/>
      <c r="H4" s="69"/>
      <c r="I4" s="70"/>
    </row>
    <row r="5" spans="1:9" ht="14.25" customHeight="1" x14ac:dyDescent="0.2">
      <c r="A5" s="67"/>
      <c r="B5" s="71" t="s">
        <v>4</v>
      </c>
      <c r="C5" s="71"/>
      <c r="D5" s="71" t="s">
        <v>3</v>
      </c>
      <c r="E5" s="71"/>
      <c r="F5" s="71" t="s">
        <v>4</v>
      </c>
      <c r="G5" s="71"/>
      <c r="H5" s="71" t="s">
        <v>3</v>
      </c>
      <c r="I5" s="72"/>
    </row>
    <row r="6" spans="1:9" ht="14.25" customHeight="1" x14ac:dyDescent="0.2">
      <c r="A6" s="68"/>
      <c r="B6" s="8" t="s">
        <v>2</v>
      </c>
      <c r="C6" s="8" t="s">
        <v>5</v>
      </c>
      <c r="D6" s="8" t="s">
        <v>2</v>
      </c>
      <c r="E6" s="8" t="s">
        <v>5</v>
      </c>
      <c r="F6" s="8" t="s">
        <v>2</v>
      </c>
      <c r="G6" s="8" t="s">
        <v>5</v>
      </c>
      <c r="H6" s="8" t="s">
        <v>2</v>
      </c>
      <c r="I6" s="39" t="s">
        <v>5</v>
      </c>
    </row>
    <row r="7" spans="1:9" ht="14.25" customHeight="1" x14ac:dyDescent="0.2">
      <c r="A7" s="5">
        <f>tbl_data!A5</f>
        <v>2011</v>
      </c>
      <c r="B7" s="13">
        <f>tbl_data!C5</f>
        <v>3831730</v>
      </c>
      <c r="C7" s="36">
        <f>tbl_data!D5</f>
        <v>88.782022690595312</v>
      </c>
      <c r="D7" s="56">
        <f>tbl_data!E5</f>
        <v>484155</v>
      </c>
      <c r="E7" s="36">
        <f>tbl_data!F5</f>
        <v>11.218</v>
      </c>
      <c r="F7" s="56">
        <f>tbl_data!H5</f>
        <v>1464254</v>
      </c>
      <c r="G7" s="36">
        <f>tbl_data!I5</f>
        <v>98.659966499162479</v>
      </c>
      <c r="H7" s="43">
        <f>tbl_data!J5</f>
        <v>19888</v>
      </c>
      <c r="I7" s="59">
        <f>tbl_data!K5</f>
        <v>1.34</v>
      </c>
    </row>
    <row r="8" spans="1:9" ht="14.25" customHeight="1" x14ac:dyDescent="0.2">
      <c r="A8" s="6">
        <f>tbl_data!A6</f>
        <v>2012</v>
      </c>
      <c r="B8" s="14">
        <f>tbl_data!C6</f>
        <v>3891326</v>
      </c>
      <c r="C8" s="37">
        <f>tbl_data!D6</f>
        <v>88.684904614168659</v>
      </c>
      <c r="D8" s="57">
        <f>tbl_data!E6</f>
        <v>496485</v>
      </c>
      <c r="E8" s="37">
        <f>tbl_data!F6</f>
        <v>11.315</v>
      </c>
      <c r="F8" s="57">
        <f>tbl_data!H6</f>
        <v>1511352</v>
      </c>
      <c r="G8" s="37">
        <f>tbl_data!I6</f>
        <v>98.598993885154684</v>
      </c>
      <c r="H8" s="44">
        <f>tbl_data!J6</f>
        <v>21475</v>
      </c>
      <c r="I8" s="60">
        <f>tbl_data!K6</f>
        <v>1.401</v>
      </c>
    </row>
    <row r="9" spans="1:9" ht="14.25" customHeight="1" x14ac:dyDescent="0.2">
      <c r="A9" s="5">
        <f>tbl_data!A7</f>
        <v>2013</v>
      </c>
      <c r="B9" s="13">
        <f>tbl_data!C7</f>
        <v>3995781</v>
      </c>
      <c r="C9" s="36">
        <f>tbl_data!D7</f>
        <v>89.283673755305983</v>
      </c>
      <c r="D9" s="56">
        <f>tbl_data!E7</f>
        <v>479596</v>
      </c>
      <c r="E9" s="36">
        <f>tbl_data!F7</f>
        <v>10.716000000000001</v>
      </c>
      <c r="F9" s="56">
        <f>tbl_data!H7</f>
        <v>1532539</v>
      </c>
      <c r="G9" s="36">
        <f>tbl_data!I7</f>
        <v>98.654407438449581</v>
      </c>
      <c r="H9" s="43">
        <f>tbl_data!J7</f>
        <v>20903</v>
      </c>
      <c r="I9" s="59">
        <f>tbl_data!K7</f>
        <v>1.3460000000000001</v>
      </c>
    </row>
    <row r="10" spans="1:9" ht="14.25" customHeight="1" x14ac:dyDescent="0.2">
      <c r="A10" s="6">
        <f>tbl_data!A8</f>
        <v>2014</v>
      </c>
      <c r="B10" s="14">
        <f>tbl_data!C8</f>
        <v>4089217</v>
      </c>
      <c r="C10" s="37">
        <f>tbl_data!D8</f>
        <v>89.196244664377943</v>
      </c>
      <c r="D10" s="57">
        <f>tbl_data!E8</f>
        <v>495300</v>
      </c>
      <c r="E10" s="37">
        <f>tbl_data!F8</f>
        <v>10.804</v>
      </c>
      <c r="F10" s="57">
        <f>tbl_data!H8</f>
        <v>1577821</v>
      </c>
      <c r="G10" s="37">
        <f>tbl_data!I8</f>
        <v>98.688075276645677</v>
      </c>
      <c r="H10" s="44">
        <f>tbl_data!J8</f>
        <v>20975</v>
      </c>
      <c r="I10" s="60">
        <f>tbl_data!K8</f>
        <v>1.3120000000000001</v>
      </c>
    </row>
    <row r="11" spans="1:9" ht="14.25" customHeight="1" x14ac:dyDescent="0.2">
      <c r="A11" s="5">
        <f>tbl_data!A9</f>
        <v>2015</v>
      </c>
      <c r="B11" s="13">
        <f>tbl_data!C9</f>
        <v>4133865</v>
      </c>
      <c r="C11" s="36">
        <f>tbl_data!D9</f>
        <v>89.176770569410337</v>
      </c>
      <c r="D11" s="56">
        <f>tbl_data!E9</f>
        <v>501720</v>
      </c>
      <c r="E11" s="36">
        <f>tbl_data!F9</f>
        <v>10.823</v>
      </c>
      <c r="F11" s="56">
        <f>tbl_data!H9</f>
        <v>1643442</v>
      </c>
      <c r="G11" s="36">
        <f>tbl_data!I9</f>
        <v>98.673519319618023</v>
      </c>
      <c r="H11" s="43">
        <f>tbl_data!J9</f>
        <v>22093</v>
      </c>
      <c r="I11" s="59">
        <f>tbl_data!K9</f>
        <v>1.3259999999999998</v>
      </c>
    </row>
    <row r="12" spans="1:9" ht="14.25" customHeight="1" x14ac:dyDescent="0.2">
      <c r="A12" s="6">
        <f>tbl_data!A10</f>
        <v>2016</v>
      </c>
      <c r="B12" s="14">
        <f>tbl_data!C10</f>
        <v>4162606</v>
      </c>
      <c r="C12" s="37">
        <f>tbl_data!D10</f>
        <v>89.16088304831851</v>
      </c>
      <c r="D12" s="57">
        <f>tbl_data!E10</f>
        <v>506040</v>
      </c>
      <c r="E12" s="37">
        <f>tbl_data!F10</f>
        <v>10.839</v>
      </c>
      <c r="F12" s="57">
        <f>tbl_data!H10</f>
        <v>1709384</v>
      </c>
      <c r="G12" s="37">
        <f>tbl_data!I10</f>
        <v>98.67246369449694</v>
      </c>
      <c r="H12" s="44">
        <f>tbl_data!J10</f>
        <v>22998</v>
      </c>
      <c r="I12" s="60">
        <f>tbl_data!K10</f>
        <v>1.3280000000000001</v>
      </c>
    </row>
    <row r="13" spans="1:9" s="7" customFormat="1" ht="14.25" customHeight="1" x14ac:dyDescent="0.2">
      <c r="A13" s="16" t="str">
        <f>tbl_data!A11</f>
        <v>Overall</v>
      </c>
      <c r="B13" s="15">
        <f>tbl_data!C11</f>
        <v>24104525</v>
      </c>
      <c r="C13" s="38">
        <f>tbl_data!D11</f>
        <v>89.052328962867008</v>
      </c>
      <c r="D13" s="58">
        <f>tbl_data!E11</f>
        <v>2963296</v>
      </c>
      <c r="E13" s="38">
        <f>tbl_data!F11</f>
        <v>10.947671037132984</v>
      </c>
      <c r="F13" s="58">
        <f>tbl_data!H11</f>
        <v>9438792</v>
      </c>
      <c r="G13" s="38">
        <f>tbl_data!I11</f>
        <v>98.658614647411284</v>
      </c>
      <c r="H13" s="45">
        <f>tbl_data!J11</f>
        <v>128332</v>
      </c>
      <c r="I13" s="61">
        <f>tbl_data!K11</f>
        <v>1.3413853525887194</v>
      </c>
    </row>
    <row r="14" spans="1:9" ht="10.5" customHeight="1" x14ac:dyDescent="0.2">
      <c r="A14" s="62"/>
      <c r="B14" s="62"/>
      <c r="C14" s="62"/>
      <c r="D14" s="62"/>
      <c r="E14" s="62"/>
      <c r="F14" s="62"/>
      <c r="G14" s="62"/>
      <c r="H14" s="62"/>
      <c r="I14" s="62"/>
    </row>
  </sheetData>
  <mergeCells count="11">
    <mergeCell ref="A14:I14"/>
    <mergeCell ref="A1:I1"/>
    <mergeCell ref="A2:I2"/>
    <mergeCell ref="A3:F3"/>
    <mergeCell ref="A4:A6"/>
    <mergeCell ref="B4:E4"/>
    <mergeCell ref="F4:I4"/>
    <mergeCell ref="B5:C5"/>
    <mergeCell ref="D5:E5"/>
    <mergeCell ref="F5:G5"/>
    <mergeCell ref="H5:I5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/>
  </sheetPr>
  <dimension ref="A1:I14"/>
  <sheetViews>
    <sheetView workbookViewId="0">
      <selection activeCell="D23" sqref="D23"/>
    </sheetView>
  </sheetViews>
  <sheetFormatPr defaultRowHeight="14.25" x14ac:dyDescent="0.2"/>
  <cols>
    <col min="1" max="1" width="8.7109375" style="3" customWidth="1"/>
    <col min="2" max="2" width="11.42578125" style="3" customWidth="1"/>
    <col min="3" max="3" width="8.7109375" style="3" customWidth="1"/>
    <col min="4" max="4" width="11.42578125" style="3" customWidth="1"/>
    <col min="5" max="5" width="8.7109375" style="3" customWidth="1"/>
    <col min="6" max="6" width="11.42578125" style="3" customWidth="1"/>
    <col min="7" max="7" width="8.7109375" style="3" customWidth="1"/>
    <col min="8" max="8" width="11.42578125" style="3" customWidth="1"/>
    <col min="9" max="9" width="8.7109375" style="3" customWidth="1"/>
    <col min="10" max="16384" width="9.140625" style="3"/>
  </cols>
  <sheetData>
    <row r="1" spans="1:9" ht="24.75" customHeight="1" x14ac:dyDescent="0.2">
      <c r="A1" s="63" t="s">
        <v>68</v>
      </c>
      <c r="B1" s="63"/>
      <c r="C1" s="63"/>
      <c r="D1" s="63"/>
      <c r="E1" s="63"/>
      <c r="F1" s="63"/>
      <c r="G1" s="63"/>
      <c r="H1" s="63"/>
      <c r="I1" s="63"/>
    </row>
    <row r="2" spans="1:9" x14ac:dyDescent="0.2">
      <c r="A2" s="64" t="s">
        <v>61</v>
      </c>
      <c r="B2" s="64"/>
      <c r="C2" s="64"/>
      <c r="D2" s="64"/>
      <c r="E2" s="64"/>
      <c r="F2" s="64"/>
      <c r="G2" s="64"/>
      <c r="H2" s="64"/>
      <c r="I2" s="64"/>
    </row>
    <row r="3" spans="1:9" ht="6" customHeight="1" x14ac:dyDescent="0.2">
      <c r="A3" s="65"/>
      <c r="B3" s="65"/>
      <c r="C3" s="65"/>
      <c r="D3" s="65"/>
      <c r="E3" s="65"/>
      <c r="F3" s="65"/>
      <c r="G3" s="20"/>
      <c r="H3" s="4"/>
      <c r="I3" s="4"/>
    </row>
    <row r="4" spans="1:9" ht="14.25" customHeight="1" x14ac:dyDescent="0.2">
      <c r="A4" s="66" t="s">
        <v>69</v>
      </c>
      <c r="B4" s="69" t="s">
        <v>63</v>
      </c>
      <c r="C4" s="69"/>
      <c r="D4" s="69"/>
      <c r="E4" s="69"/>
      <c r="F4" s="69" t="s">
        <v>54</v>
      </c>
      <c r="G4" s="69"/>
      <c r="H4" s="69"/>
      <c r="I4" s="70"/>
    </row>
    <row r="5" spans="1:9" ht="14.25" customHeight="1" x14ac:dyDescent="0.2">
      <c r="A5" s="67"/>
      <c r="B5" s="71" t="s">
        <v>4</v>
      </c>
      <c r="C5" s="71"/>
      <c r="D5" s="71" t="s">
        <v>3</v>
      </c>
      <c r="E5" s="71"/>
      <c r="F5" s="71" t="s">
        <v>4</v>
      </c>
      <c r="G5" s="71"/>
      <c r="H5" s="71" t="s">
        <v>3</v>
      </c>
      <c r="I5" s="72"/>
    </row>
    <row r="6" spans="1:9" ht="14.25" customHeight="1" x14ac:dyDescent="0.2">
      <c r="A6" s="68"/>
      <c r="B6" s="8" t="s">
        <v>2</v>
      </c>
      <c r="C6" s="8" t="s">
        <v>5</v>
      </c>
      <c r="D6" s="8" t="s">
        <v>2</v>
      </c>
      <c r="E6" s="8" t="s">
        <v>5</v>
      </c>
      <c r="F6" s="8" t="s">
        <v>2</v>
      </c>
      <c r="G6" s="8" t="s">
        <v>5</v>
      </c>
      <c r="H6" s="8" t="s">
        <v>2</v>
      </c>
      <c r="I6" s="39" t="s">
        <v>5</v>
      </c>
    </row>
    <row r="7" spans="1:9" ht="14.25" customHeight="1" x14ac:dyDescent="0.2">
      <c r="A7" s="5">
        <f>tbl_data!A5</f>
        <v>2011</v>
      </c>
      <c r="B7" s="13">
        <f>tbl_data!R5</f>
        <v>5295984</v>
      </c>
      <c r="C7" s="36">
        <f>tbl_data!S5</f>
        <v>91.309643903381826</v>
      </c>
      <c r="D7" s="43">
        <f>tbl_data!T5</f>
        <v>504043</v>
      </c>
      <c r="E7" s="40">
        <f>tbl_data!U5</f>
        <v>8.6900000000000013</v>
      </c>
      <c r="F7" s="43">
        <f>tbl_data!M5</f>
        <v>88408</v>
      </c>
      <c r="G7" s="36">
        <f>tbl_data!N5</f>
        <v>85.235533445170745</v>
      </c>
      <c r="H7" s="43">
        <f>tbl_data!O5</f>
        <v>15314</v>
      </c>
      <c r="I7" s="33">
        <f>tbl_data!P5</f>
        <v>14.763999999999999</v>
      </c>
    </row>
    <row r="8" spans="1:9" ht="14.25" customHeight="1" x14ac:dyDescent="0.2">
      <c r="A8" s="6">
        <f>tbl_data!A6</f>
        <v>2012</v>
      </c>
      <c r="B8" s="14">
        <f>tbl_data!R6</f>
        <v>5402678</v>
      </c>
      <c r="C8" s="37">
        <f>tbl_data!S6</f>
        <v>91.251618491115323</v>
      </c>
      <c r="D8" s="44">
        <f>tbl_data!T6</f>
        <v>517960</v>
      </c>
      <c r="E8" s="41">
        <f>tbl_data!U6</f>
        <v>8.7480000000000011</v>
      </c>
      <c r="F8" s="44">
        <f>tbl_data!M6</f>
        <v>87547</v>
      </c>
      <c r="G8" s="37">
        <f>tbl_data!N6</f>
        <v>85.044150646474264</v>
      </c>
      <c r="H8" s="44">
        <f>tbl_data!O6</f>
        <v>15396</v>
      </c>
      <c r="I8" s="34">
        <f>tbl_data!P6</f>
        <v>14.956</v>
      </c>
    </row>
    <row r="9" spans="1:9" ht="14.25" customHeight="1" x14ac:dyDescent="0.2">
      <c r="A9" s="5">
        <f>tbl_data!A7</f>
        <v>2013</v>
      </c>
      <c r="B9" s="13">
        <f>tbl_data!R7</f>
        <v>5528320</v>
      </c>
      <c r="C9" s="36">
        <f>tbl_data!S7</f>
        <v>91.698224809867398</v>
      </c>
      <c r="D9" s="43">
        <f>tbl_data!T7</f>
        <v>500499</v>
      </c>
      <c r="E9" s="40">
        <f>tbl_data!U7</f>
        <v>8.3019999999999996</v>
      </c>
      <c r="F9" s="43">
        <f>tbl_data!M7</f>
        <v>86117</v>
      </c>
      <c r="G9" s="36">
        <f>tbl_data!N7</f>
        <v>85.160645946026122</v>
      </c>
      <c r="H9" s="43">
        <f>tbl_data!O7</f>
        <v>15006</v>
      </c>
      <c r="I9" s="33">
        <f>tbl_data!P7</f>
        <v>14.838999999999999</v>
      </c>
    </row>
    <row r="10" spans="1:9" ht="14.25" customHeight="1" x14ac:dyDescent="0.2">
      <c r="A10" s="6">
        <f>tbl_data!A8</f>
        <v>2014</v>
      </c>
      <c r="B10" s="14">
        <f>tbl_data!R8</f>
        <v>5667038</v>
      </c>
      <c r="C10" s="37">
        <f>tbl_data!S8</f>
        <v>91.65051162701937</v>
      </c>
      <c r="D10" s="44">
        <f>tbl_data!T8</f>
        <v>516275</v>
      </c>
      <c r="E10" s="41">
        <f>tbl_data!U8</f>
        <v>8.3490000000000002</v>
      </c>
      <c r="F10" s="44">
        <f>tbl_data!M8</f>
        <v>86120</v>
      </c>
      <c r="G10" s="37">
        <f>tbl_data!N8</f>
        <v>85.130780332535934</v>
      </c>
      <c r="H10" s="44">
        <f>tbl_data!O8</f>
        <v>15042</v>
      </c>
      <c r="I10" s="34">
        <f>tbl_data!P8</f>
        <v>14.869</v>
      </c>
    </row>
    <row r="11" spans="1:9" ht="14.25" customHeight="1" x14ac:dyDescent="0.2">
      <c r="A11" s="5">
        <f>tbl_data!A9</f>
        <v>2015</v>
      </c>
      <c r="B11" s="13">
        <f>tbl_data!R9</f>
        <v>5777307</v>
      </c>
      <c r="C11" s="36">
        <f>tbl_data!S9</f>
        <v>91.686985805698029</v>
      </c>
      <c r="D11" s="43">
        <f>tbl_data!T9</f>
        <v>523813</v>
      </c>
      <c r="E11" s="40">
        <f>tbl_data!U9</f>
        <v>8.3129999999999988</v>
      </c>
      <c r="F11" s="43">
        <f>tbl_data!M9</f>
        <v>86359</v>
      </c>
      <c r="G11" s="36">
        <f>tbl_data!N9</f>
        <v>85.221295702373311</v>
      </c>
      <c r="H11" s="43">
        <f>tbl_data!O9</f>
        <v>14976</v>
      </c>
      <c r="I11" s="33">
        <f>tbl_data!P9</f>
        <v>14.779</v>
      </c>
    </row>
    <row r="12" spans="1:9" ht="14.25" customHeight="1" x14ac:dyDescent="0.2">
      <c r="A12" s="6">
        <f>tbl_data!A10</f>
        <v>2016</v>
      </c>
      <c r="B12" s="14">
        <f>tbl_data!R10</f>
        <v>5871990</v>
      </c>
      <c r="C12" s="37">
        <f>tbl_data!S10</f>
        <v>91.735108798149298</v>
      </c>
      <c r="D12" s="44">
        <f>tbl_data!T10</f>
        <v>529038</v>
      </c>
      <c r="E12" s="41" t="str">
        <f>IF(tbl_data!U12=1,CONCATENATE(FIXED(tbl_data!U10,2),"*"),tbl_data!U10)</f>
        <v>8.27*</v>
      </c>
      <c r="F12" s="44">
        <f>tbl_data!M10</f>
        <v>85718</v>
      </c>
      <c r="G12" s="37">
        <f>tbl_data!N10</f>
        <v>85.171200890284368</v>
      </c>
      <c r="H12" s="44">
        <f>tbl_data!O10</f>
        <v>14924</v>
      </c>
      <c r="I12" s="34">
        <f>IF(tbl_data!P12=1,CONCATENATE(FIXED(tbl_data!P10,2),"*"),tbl_data!P10)</f>
        <v>14.829000000000001</v>
      </c>
    </row>
    <row r="13" spans="1:9" s="7" customFormat="1" ht="14.25" customHeight="1" x14ac:dyDescent="0.2">
      <c r="A13" s="16" t="str">
        <f>tbl_data!A11</f>
        <v>Overall</v>
      </c>
      <c r="B13" s="15">
        <f>tbl_data!R11</f>
        <v>33543317</v>
      </c>
      <c r="C13" s="38">
        <f>tbl_data!S11</f>
        <v>91.560986375167204</v>
      </c>
      <c r="D13" s="45">
        <f>tbl_data!T11</f>
        <v>3091628</v>
      </c>
      <c r="E13" s="42">
        <f>tbl_data!U11</f>
        <v>8.4390136248327927</v>
      </c>
      <c r="F13" s="45">
        <f>tbl_data!M11</f>
        <v>520269</v>
      </c>
      <c r="G13" s="38">
        <f>tbl_data!N11</f>
        <v>85.160583834075098</v>
      </c>
      <c r="H13" s="45">
        <f>tbl_data!O11</f>
        <v>90658</v>
      </c>
      <c r="I13" s="35">
        <f>tbl_data!P11</f>
        <v>14.839416165924899</v>
      </c>
    </row>
    <row r="14" spans="1:9" ht="10.5" customHeight="1" x14ac:dyDescent="0.2">
      <c r="A14" s="62" t="s">
        <v>62</v>
      </c>
      <c r="B14" s="62"/>
      <c r="C14" s="62"/>
      <c r="D14" s="62"/>
      <c r="E14" s="62"/>
      <c r="F14" s="62"/>
      <c r="G14" s="62"/>
      <c r="H14" s="62"/>
      <c r="I14" s="62"/>
    </row>
  </sheetData>
  <mergeCells count="11">
    <mergeCell ref="A14:I14"/>
    <mergeCell ref="A1:I1"/>
    <mergeCell ref="A2:I2"/>
    <mergeCell ref="A3:F3"/>
    <mergeCell ref="B4:E4"/>
    <mergeCell ref="D5:E5"/>
    <mergeCell ref="B5:C5"/>
    <mergeCell ref="F5:G5"/>
    <mergeCell ref="H5:I5"/>
    <mergeCell ref="F4:I4"/>
    <mergeCell ref="A4:A6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U12"/>
  <sheetViews>
    <sheetView workbookViewId="0">
      <selection activeCell="I19" sqref="I19"/>
    </sheetView>
  </sheetViews>
  <sheetFormatPr defaultRowHeight="15" x14ac:dyDescent="0.25"/>
  <cols>
    <col min="1" max="1" width="11.7109375" bestFit="1" customWidth="1"/>
    <col min="2" max="2" width="9" bestFit="1" customWidth="1"/>
    <col min="3" max="3" width="8" style="9" bestFit="1" customWidth="1"/>
    <col min="5" max="5" width="9.5703125" style="9" bestFit="1" customWidth="1"/>
    <col min="6" max="6" width="5.5703125" bestFit="1" customWidth="1"/>
    <col min="11" max="11" width="6" bestFit="1" customWidth="1"/>
    <col min="21" max="21" width="6" bestFit="1" customWidth="1"/>
  </cols>
  <sheetData>
    <row r="2" spans="1:21" x14ac:dyDescent="0.25">
      <c r="B2" s="29" t="s">
        <v>55</v>
      </c>
      <c r="C2" s="30"/>
      <c r="D2" s="30"/>
      <c r="E2" s="30"/>
      <c r="F2" s="30"/>
      <c r="G2" t="s">
        <v>56</v>
      </c>
      <c r="I2" s="9"/>
      <c r="J2" s="9"/>
      <c r="K2" s="9"/>
      <c r="L2" s="29" t="s">
        <v>54</v>
      </c>
      <c r="M2" s="29"/>
      <c r="N2" s="30"/>
      <c r="O2" s="29"/>
      <c r="P2" s="29"/>
      <c r="Q2" t="s">
        <v>59</v>
      </c>
    </row>
    <row r="3" spans="1:21" x14ac:dyDescent="0.25">
      <c r="A3" s="10"/>
      <c r="B3" s="30" t="s">
        <v>33</v>
      </c>
      <c r="C3" s="29" t="s">
        <v>4</v>
      </c>
      <c r="D3" s="30"/>
      <c r="E3" s="30" t="s">
        <v>3</v>
      </c>
      <c r="F3" s="30"/>
      <c r="G3" s="9" t="s">
        <v>33</v>
      </c>
      <c r="H3" t="s">
        <v>4</v>
      </c>
      <c r="I3" s="9"/>
      <c r="J3" s="9" t="s">
        <v>3</v>
      </c>
      <c r="K3" s="9"/>
      <c r="L3" s="30" t="s">
        <v>33</v>
      </c>
      <c r="M3" s="29" t="s">
        <v>4</v>
      </c>
      <c r="N3" s="29"/>
      <c r="O3" s="30" t="s">
        <v>3</v>
      </c>
      <c r="P3" s="29"/>
      <c r="Q3" s="9" t="s">
        <v>33</v>
      </c>
      <c r="R3" t="s">
        <v>4</v>
      </c>
      <c r="T3" s="9" t="s">
        <v>3</v>
      </c>
    </row>
    <row r="4" spans="1:21" x14ac:dyDescent="0.25">
      <c r="A4" s="10"/>
      <c r="B4" s="29" t="s">
        <v>2</v>
      </c>
      <c r="C4" s="29" t="s">
        <v>2</v>
      </c>
      <c r="D4" s="30" t="s">
        <v>5</v>
      </c>
      <c r="E4" s="29" t="s">
        <v>2</v>
      </c>
      <c r="F4" s="30" t="s">
        <v>5</v>
      </c>
      <c r="G4" t="s">
        <v>2</v>
      </c>
      <c r="H4" t="s">
        <v>2</v>
      </c>
      <c r="I4" s="9" t="s">
        <v>5</v>
      </c>
      <c r="J4" t="s">
        <v>2</v>
      </c>
      <c r="K4" s="9" t="s">
        <v>5</v>
      </c>
      <c r="L4" s="29" t="s">
        <v>2</v>
      </c>
      <c r="M4" s="29" t="s">
        <v>2</v>
      </c>
      <c r="N4" s="30" t="s">
        <v>5</v>
      </c>
      <c r="O4" s="29" t="s">
        <v>2</v>
      </c>
      <c r="P4" s="30" t="s">
        <v>5</v>
      </c>
      <c r="Q4" t="s">
        <v>2</v>
      </c>
      <c r="R4" t="s">
        <v>2</v>
      </c>
      <c r="S4" s="9" t="s">
        <v>5</v>
      </c>
      <c r="T4" t="s">
        <v>2</v>
      </c>
      <c r="U4" s="9" t="s">
        <v>5</v>
      </c>
    </row>
    <row r="5" spans="1:21" x14ac:dyDescent="0.25">
      <c r="A5" s="1">
        <v>2011</v>
      </c>
      <c r="B5" s="31">
        <f>orig_ambvis!E13</f>
        <v>4315885</v>
      </c>
      <c r="C5" s="32">
        <f>B5-E5</f>
        <v>3831730</v>
      </c>
      <c r="D5" s="30">
        <f>C5/B5*100</f>
        <v>88.782022690595312</v>
      </c>
      <c r="E5" s="32">
        <f>orig_ambvis!D13</f>
        <v>484155</v>
      </c>
      <c r="F5" s="30">
        <f>orig_ambvis!F13*100</f>
        <v>11.218</v>
      </c>
      <c r="G5" s="19">
        <f>orig_ambvis!E7</f>
        <v>1484142</v>
      </c>
      <c r="H5" s="19">
        <f>G5-J5</f>
        <v>1464254</v>
      </c>
      <c r="I5" s="9">
        <f>H5/G5*100</f>
        <v>98.659966499162479</v>
      </c>
      <c r="J5">
        <f>orig_ambvis!D7</f>
        <v>19888</v>
      </c>
      <c r="K5">
        <f>orig_ambvis!F7*100</f>
        <v>1.34</v>
      </c>
      <c r="L5" s="29">
        <f>orig_hosp!D37</f>
        <v>103722</v>
      </c>
      <c r="M5" s="32">
        <f>L5-O5</f>
        <v>88408</v>
      </c>
      <c r="N5" s="30">
        <f>M5/L5*100</f>
        <v>85.235533445170745</v>
      </c>
      <c r="O5" s="29">
        <f>orig_hosp!C37</f>
        <v>15314</v>
      </c>
      <c r="P5" s="29">
        <f>orig_hosp!E37*100</f>
        <v>14.763999999999999</v>
      </c>
      <c r="Q5">
        <f>orig_amball!D37</f>
        <v>5800027</v>
      </c>
      <c r="R5" s="19">
        <f>Q5-T5</f>
        <v>5295984</v>
      </c>
      <c r="S5" s="9">
        <f>R5/Q5*100</f>
        <v>91.309643903381826</v>
      </c>
      <c r="T5">
        <f>orig_amball!C37</f>
        <v>504043</v>
      </c>
      <c r="U5">
        <f>orig_amball!E37*100</f>
        <v>8.6900000000000013</v>
      </c>
    </row>
    <row r="6" spans="1:21" x14ac:dyDescent="0.25">
      <c r="A6" s="1">
        <v>2012</v>
      </c>
      <c r="B6" s="31">
        <f>orig_ambvis!E14</f>
        <v>4387811</v>
      </c>
      <c r="C6" s="32">
        <f t="shared" ref="C6:C10" si="0">B6-E6</f>
        <v>3891326</v>
      </c>
      <c r="D6" s="30">
        <f t="shared" ref="D6:D11" si="1">C6/B6*100</f>
        <v>88.684904614168659</v>
      </c>
      <c r="E6" s="32">
        <f>orig_ambvis!D14</f>
        <v>496485</v>
      </c>
      <c r="F6" s="30">
        <f>orig_ambvis!F14*100</f>
        <v>11.315</v>
      </c>
      <c r="G6" s="19">
        <f>orig_ambvis!E8</f>
        <v>1532827</v>
      </c>
      <c r="H6" s="19">
        <f t="shared" ref="H6:H10" si="2">G6-J6</f>
        <v>1511352</v>
      </c>
      <c r="I6" s="9">
        <f t="shared" ref="I6:I11" si="3">H6/G6*100</f>
        <v>98.598993885154684</v>
      </c>
      <c r="J6">
        <f>orig_ambvis!D8</f>
        <v>21475</v>
      </c>
      <c r="K6">
        <f>orig_ambvis!F8*100</f>
        <v>1.401</v>
      </c>
      <c r="L6" s="29">
        <f>orig_hosp!D38</f>
        <v>102943</v>
      </c>
      <c r="M6" s="32">
        <f t="shared" ref="M6:M10" si="4">L6-O6</f>
        <v>87547</v>
      </c>
      <c r="N6" s="30">
        <f t="shared" ref="N6:N11" si="5">M6/L6*100</f>
        <v>85.044150646474264</v>
      </c>
      <c r="O6" s="29">
        <f>orig_hosp!C38</f>
        <v>15396</v>
      </c>
      <c r="P6" s="29">
        <f>orig_hosp!E38*100</f>
        <v>14.956</v>
      </c>
      <c r="Q6">
        <f>orig_amball!D38</f>
        <v>5920638</v>
      </c>
      <c r="R6" s="19">
        <f t="shared" ref="R6:R10" si="6">Q6-T6</f>
        <v>5402678</v>
      </c>
      <c r="S6" s="9">
        <f t="shared" ref="S6:S11" si="7">R6/Q6*100</f>
        <v>91.251618491115323</v>
      </c>
      <c r="T6">
        <f>orig_amball!C38</f>
        <v>517960</v>
      </c>
      <c r="U6">
        <f>orig_amball!E38*100</f>
        <v>8.7480000000000011</v>
      </c>
    </row>
    <row r="7" spans="1:21" x14ac:dyDescent="0.25">
      <c r="A7" s="1">
        <v>2013</v>
      </c>
      <c r="B7" s="31">
        <f>orig_ambvis!E15</f>
        <v>4475377</v>
      </c>
      <c r="C7" s="32">
        <f t="shared" si="0"/>
        <v>3995781</v>
      </c>
      <c r="D7" s="30">
        <f t="shared" si="1"/>
        <v>89.283673755305983</v>
      </c>
      <c r="E7" s="32">
        <f>orig_ambvis!D15</f>
        <v>479596</v>
      </c>
      <c r="F7" s="30">
        <f>orig_ambvis!F15*100</f>
        <v>10.716000000000001</v>
      </c>
      <c r="G7" s="19">
        <f>orig_ambvis!E9</f>
        <v>1553442</v>
      </c>
      <c r="H7" s="19">
        <f t="shared" si="2"/>
        <v>1532539</v>
      </c>
      <c r="I7" s="9">
        <f t="shared" si="3"/>
        <v>98.654407438449581</v>
      </c>
      <c r="J7">
        <f>orig_ambvis!D9</f>
        <v>20903</v>
      </c>
      <c r="K7">
        <f>orig_ambvis!F9*100</f>
        <v>1.3460000000000001</v>
      </c>
      <c r="L7" s="29">
        <f>orig_hosp!D39</f>
        <v>101123</v>
      </c>
      <c r="M7" s="32">
        <f t="shared" si="4"/>
        <v>86117</v>
      </c>
      <c r="N7" s="30">
        <f t="shared" si="5"/>
        <v>85.160645946026122</v>
      </c>
      <c r="O7" s="29">
        <f>orig_hosp!C39</f>
        <v>15006</v>
      </c>
      <c r="P7" s="29">
        <f>orig_hosp!E39*100</f>
        <v>14.838999999999999</v>
      </c>
      <c r="Q7">
        <f>orig_amball!D39</f>
        <v>6028819</v>
      </c>
      <c r="R7" s="19">
        <f t="shared" si="6"/>
        <v>5528320</v>
      </c>
      <c r="S7" s="9">
        <f t="shared" si="7"/>
        <v>91.698224809867398</v>
      </c>
      <c r="T7">
        <f>orig_amball!C39</f>
        <v>500499</v>
      </c>
      <c r="U7">
        <f>orig_amball!E39*100</f>
        <v>8.3019999999999996</v>
      </c>
    </row>
    <row r="8" spans="1:21" x14ac:dyDescent="0.25">
      <c r="A8" s="1">
        <v>2014</v>
      </c>
      <c r="B8" s="31">
        <f>orig_ambvis!E16</f>
        <v>4584517</v>
      </c>
      <c r="C8" s="32">
        <f t="shared" si="0"/>
        <v>4089217</v>
      </c>
      <c r="D8" s="30">
        <f t="shared" si="1"/>
        <v>89.196244664377943</v>
      </c>
      <c r="E8" s="32">
        <f>orig_ambvis!D16</f>
        <v>495300</v>
      </c>
      <c r="F8" s="30">
        <f>orig_ambvis!F16*100</f>
        <v>10.804</v>
      </c>
      <c r="G8" s="19">
        <f>orig_ambvis!E10</f>
        <v>1598796</v>
      </c>
      <c r="H8" s="19">
        <f t="shared" si="2"/>
        <v>1577821</v>
      </c>
      <c r="I8" s="9">
        <f t="shared" si="3"/>
        <v>98.688075276645677</v>
      </c>
      <c r="J8">
        <f>orig_ambvis!D10</f>
        <v>20975</v>
      </c>
      <c r="K8">
        <f>orig_ambvis!F10*100</f>
        <v>1.3120000000000001</v>
      </c>
      <c r="L8" s="29">
        <f>orig_hosp!D40</f>
        <v>101162</v>
      </c>
      <c r="M8" s="32">
        <f t="shared" si="4"/>
        <v>86120</v>
      </c>
      <c r="N8" s="30">
        <f t="shared" si="5"/>
        <v>85.130780332535934</v>
      </c>
      <c r="O8" s="29">
        <f>orig_hosp!C40</f>
        <v>15042</v>
      </c>
      <c r="P8" s="29">
        <f>orig_hosp!E40*100</f>
        <v>14.869</v>
      </c>
      <c r="Q8">
        <f>orig_amball!D40</f>
        <v>6183313</v>
      </c>
      <c r="R8" s="19">
        <f t="shared" si="6"/>
        <v>5667038</v>
      </c>
      <c r="S8" s="9">
        <f t="shared" si="7"/>
        <v>91.65051162701937</v>
      </c>
      <c r="T8">
        <f>orig_amball!C40</f>
        <v>516275</v>
      </c>
      <c r="U8">
        <f>orig_amball!E40*100</f>
        <v>8.3490000000000002</v>
      </c>
    </row>
    <row r="9" spans="1:21" x14ac:dyDescent="0.25">
      <c r="A9" s="1">
        <v>2015</v>
      </c>
      <c r="B9" s="31">
        <f>orig_ambvis!E17</f>
        <v>4635585</v>
      </c>
      <c r="C9" s="32">
        <f t="shared" si="0"/>
        <v>4133865</v>
      </c>
      <c r="D9" s="30">
        <f t="shared" si="1"/>
        <v>89.176770569410337</v>
      </c>
      <c r="E9" s="32">
        <f>orig_ambvis!D17</f>
        <v>501720</v>
      </c>
      <c r="F9" s="30">
        <f>orig_ambvis!F17*100</f>
        <v>10.823</v>
      </c>
      <c r="G9" s="19">
        <f>orig_ambvis!E11</f>
        <v>1665535</v>
      </c>
      <c r="H9" s="19">
        <f t="shared" si="2"/>
        <v>1643442</v>
      </c>
      <c r="I9" s="9">
        <f t="shared" si="3"/>
        <v>98.673519319618023</v>
      </c>
      <c r="J9">
        <f>orig_ambvis!D11</f>
        <v>22093</v>
      </c>
      <c r="K9">
        <f>orig_ambvis!F11*100</f>
        <v>1.3259999999999998</v>
      </c>
      <c r="L9" s="29">
        <f>orig_hosp!D41</f>
        <v>101335</v>
      </c>
      <c r="M9" s="32">
        <f t="shared" si="4"/>
        <v>86359</v>
      </c>
      <c r="N9" s="30">
        <f t="shared" si="5"/>
        <v>85.221295702373311</v>
      </c>
      <c r="O9" s="29">
        <f>orig_hosp!C41</f>
        <v>14976</v>
      </c>
      <c r="P9" s="29">
        <f>orig_hosp!E41*100</f>
        <v>14.779</v>
      </c>
      <c r="Q9">
        <f>orig_amball!D41</f>
        <v>6301120</v>
      </c>
      <c r="R9" s="19">
        <f t="shared" si="6"/>
        <v>5777307</v>
      </c>
      <c r="S9" s="9">
        <f t="shared" si="7"/>
        <v>91.686985805698029</v>
      </c>
      <c r="T9">
        <f>orig_amball!C41</f>
        <v>523813</v>
      </c>
      <c r="U9">
        <f>orig_amball!E41*100</f>
        <v>8.3129999999999988</v>
      </c>
    </row>
    <row r="10" spans="1:21" x14ac:dyDescent="0.25">
      <c r="A10" s="1">
        <v>2016</v>
      </c>
      <c r="B10" s="31">
        <f>orig_ambvis!E18</f>
        <v>4668646</v>
      </c>
      <c r="C10" s="32">
        <f t="shared" si="0"/>
        <v>4162606</v>
      </c>
      <c r="D10" s="30">
        <f t="shared" si="1"/>
        <v>89.16088304831851</v>
      </c>
      <c r="E10" s="32">
        <f>orig_ambvis!D18</f>
        <v>506040</v>
      </c>
      <c r="F10" s="30">
        <f>orig_ambvis!F18*100</f>
        <v>10.839</v>
      </c>
      <c r="G10" s="19">
        <f>orig_ambvis!E12</f>
        <v>1732382</v>
      </c>
      <c r="H10" s="19">
        <f t="shared" si="2"/>
        <v>1709384</v>
      </c>
      <c r="I10" s="9">
        <f t="shared" si="3"/>
        <v>98.67246369449694</v>
      </c>
      <c r="J10">
        <f>orig_ambvis!D12</f>
        <v>22998</v>
      </c>
      <c r="K10">
        <f>orig_ambvis!F12*100</f>
        <v>1.3280000000000001</v>
      </c>
      <c r="L10" s="29">
        <f>orig_hosp!D42</f>
        <v>100642</v>
      </c>
      <c r="M10" s="32">
        <f t="shared" si="4"/>
        <v>85718</v>
      </c>
      <c r="N10" s="30">
        <f t="shared" si="5"/>
        <v>85.171200890284368</v>
      </c>
      <c r="O10" s="29">
        <f>orig_hosp!C42</f>
        <v>14924</v>
      </c>
      <c r="P10" s="29">
        <f>orig_hosp!E42*100</f>
        <v>14.829000000000001</v>
      </c>
      <c r="Q10">
        <f>orig_amball!D42</f>
        <v>6401028</v>
      </c>
      <c r="R10" s="19">
        <f t="shared" si="6"/>
        <v>5871990</v>
      </c>
      <c r="S10" s="9">
        <f t="shared" si="7"/>
        <v>91.735108798149298</v>
      </c>
      <c r="T10">
        <f>orig_amball!C42</f>
        <v>529038</v>
      </c>
      <c r="U10">
        <f>orig_amball!E42*100</f>
        <v>8.2650000000000006</v>
      </c>
    </row>
    <row r="11" spans="1:21" x14ac:dyDescent="0.25">
      <c r="A11" t="s">
        <v>6</v>
      </c>
      <c r="B11" s="29">
        <f>SUM(B5:B10)</f>
        <v>27067821</v>
      </c>
      <c r="C11" s="29">
        <f>SUM(C5:C10)</f>
        <v>24104525</v>
      </c>
      <c r="D11" s="30">
        <f t="shared" si="1"/>
        <v>89.052328962867008</v>
      </c>
      <c r="E11" s="29">
        <f>SUM(E5:E10)</f>
        <v>2963296</v>
      </c>
      <c r="F11" s="30">
        <f>E11/B11*100</f>
        <v>10.947671037132984</v>
      </c>
      <c r="G11">
        <f>SUM(G5:G10)</f>
        <v>9567124</v>
      </c>
      <c r="H11">
        <f>SUM(H5:H10)</f>
        <v>9438792</v>
      </c>
      <c r="I11" s="9">
        <f t="shared" si="3"/>
        <v>98.658614647411284</v>
      </c>
      <c r="J11">
        <f>SUM(J5:J10)</f>
        <v>128332</v>
      </c>
      <c r="K11" s="9">
        <f>J11/G11*100</f>
        <v>1.3413853525887194</v>
      </c>
      <c r="L11" s="29">
        <f>SUM(L5:L10)</f>
        <v>610927</v>
      </c>
      <c r="M11" s="29">
        <f>SUM(M5:M10)</f>
        <v>520269</v>
      </c>
      <c r="N11" s="30">
        <f t="shared" si="5"/>
        <v>85.160583834075098</v>
      </c>
      <c r="O11" s="29">
        <f>SUM(O5:O10)</f>
        <v>90658</v>
      </c>
      <c r="P11" s="30">
        <f>O11/L11*100</f>
        <v>14.839416165924899</v>
      </c>
      <c r="Q11">
        <f>SUM(Q5:Q10)</f>
        <v>36634945</v>
      </c>
      <c r="R11">
        <f>SUM(R5:R10)</f>
        <v>33543317</v>
      </c>
      <c r="S11" s="9">
        <f t="shared" si="7"/>
        <v>91.560986375167204</v>
      </c>
      <c r="T11">
        <f>SUM(T5:T10)</f>
        <v>3091628</v>
      </c>
      <c r="U11" s="9">
        <f>T11/Q11*100</f>
        <v>8.4390136248327927</v>
      </c>
    </row>
    <row r="12" spans="1:21" x14ac:dyDescent="0.25">
      <c r="A12" t="s">
        <v>60</v>
      </c>
      <c r="B12" s="29"/>
      <c r="C12" s="30"/>
      <c r="D12" s="29"/>
      <c r="E12" s="30"/>
      <c r="F12" s="29"/>
      <c r="L12" s="29"/>
      <c r="M12" s="29"/>
      <c r="N12" s="29"/>
      <c r="O12" s="29"/>
      <c r="P12" s="29">
        <f>orig_hosp!$M$42</f>
        <v>0</v>
      </c>
      <c r="U12">
        <f>orig_amball!$M$42</f>
        <v>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20"/>
  <sheetViews>
    <sheetView workbookViewId="0"/>
  </sheetViews>
  <sheetFormatPr defaultRowHeight="15" x14ac:dyDescent="0.25"/>
  <cols>
    <col min="2" max="2" width="21.5703125" customWidth="1"/>
    <col min="4" max="4" width="15" customWidth="1"/>
    <col min="5" max="5" width="14" customWidth="1"/>
  </cols>
  <sheetData>
    <row r="1" spans="1:15" x14ac:dyDescent="0.25">
      <c r="A1" t="s">
        <v>11</v>
      </c>
      <c r="B1" t="s">
        <v>13</v>
      </c>
    </row>
    <row r="2" spans="1:15" x14ac:dyDescent="0.25">
      <c r="A2" t="s">
        <v>12</v>
      </c>
      <c r="B2" s="22">
        <v>43999</v>
      </c>
    </row>
    <row r="4" spans="1:15" x14ac:dyDescent="0.25">
      <c r="A4" s="26" t="s">
        <v>14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ht="15.75" thickBot="1" x14ac:dyDescent="0.3">
      <c r="A5" s="2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x14ac:dyDescent="0.25">
      <c r="A6" s="28" t="s">
        <v>15</v>
      </c>
      <c r="B6" s="27" t="s">
        <v>16</v>
      </c>
      <c r="C6" s="27" t="s">
        <v>0</v>
      </c>
      <c r="D6" s="27" t="s">
        <v>17</v>
      </c>
      <c r="E6" s="27" t="s">
        <v>18</v>
      </c>
      <c r="F6" s="27" t="s">
        <v>19</v>
      </c>
      <c r="G6" s="27" t="s">
        <v>20</v>
      </c>
      <c r="H6" s="27" t="s">
        <v>21</v>
      </c>
      <c r="I6" s="27" t="s">
        <v>22</v>
      </c>
      <c r="J6" s="27" t="s">
        <v>23</v>
      </c>
      <c r="K6" s="27" t="s">
        <v>24</v>
      </c>
      <c r="L6" s="27" t="s">
        <v>25</v>
      </c>
      <c r="M6" s="27" t="s">
        <v>26</v>
      </c>
      <c r="N6" s="27" t="s">
        <v>27</v>
      </c>
      <c r="O6" s="27" t="s">
        <v>28</v>
      </c>
    </row>
    <row r="7" spans="1:15" x14ac:dyDescent="0.25">
      <c r="A7" s="25" t="s">
        <v>29</v>
      </c>
      <c r="B7" s="24" t="s">
        <v>30</v>
      </c>
      <c r="C7" s="24">
        <v>2011</v>
      </c>
      <c r="D7" s="24">
        <v>19888</v>
      </c>
      <c r="E7" s="24">
        <v>1484142</v>
      </c>
      <c r="F7" s="24">
        <v>1.34E-2</v>
      </c>
      <c r="G7" s="24">
        <v>1.3220000000000001E-2</v>
      </c>
      <c r="H7" s="24">
        <v>1.359E-2</v>
      </c>
      <c r="I7" s="24">
        <v>0</v>
      </c>
      <c r="J7" s="24" t="s">
        <v>1</v>
      </c>
      <c r="K7" s="24" t="s">
        <v>1</v>
      </c>
      <c r="L7" s="24" t="s">
        <v>1</v>
      </c>
      <c r="M7" s="24" t="s">
        <v>1</v>
      </c>
      <c r="N7" s="24"/>
      <c r="O7" s="24"/>
    </row>
    <row r="8" spans="1:15" x14ac:dyDescent="0.25">
      <c r="A8" s="25" t="s">
        <v>29</v>
      </c>
      <c r="B8" s="24" t="s">
        <v>30</v>
      </c>
      <c r="C8" s="24">
        <v>2012</v>
      </c>
      <c r="D8" s="24">
        <v>21475</v>
      </c>
      <c r="E8" s="24">
        <v>1532827</v>
      </c>
      <c r="F8" s="24">
        <v>1.401E-2</v>
      </c>
      <c r="G8" s="24">
        <v>1.3820000000000001E-2</v>
      </c>
      <c r="H8" s="24">
        <v>1.4200000000000001E-2</v>
      </c>
      <c r="I8" s="24">
        <v>0</v>
      </c>
      <c r="J8" s="24" t="s">
        <v>1</v>
      </c>
      <c r="K8" s="24" t="s">
        <v>1</v>
      </c>
      <c r="L8" s="24" t="s">
        <v>1</v>
      </c>
      <c r="M8" s="24" t="s">
        <v>1</v>
      </c>
      <c r="N8" s="24"/>
      <c r="O8" s="24"/>
    </row>
    <row r="9" spans="1:15" x14ac:dyDescent="0.25">
      <c r="A9" s="25" t="s">
        <v>29</v>
      </c>
      <c r="B9" s="24" t="s">
        <v>30</v>
      </c>
      <c r="C9" s="24">
        <v>2013</v>
      </c>
      <c r="D9" s="24">
        <v>20903</v>
      </c>
      <c r="E9" s="24">
        <v>1553442</v>
      </c>
      <c r="F9" s="24">
        <v>1.346E-2</v>
      </c>
      <c r="G9" s="24">
        <v>1.3270000000000001E-2</v>
      </c>
      <c r="H9" s="24">
        <v>1.3639999999999999E-2</v>
      </c>
      <c r="I9" s="24">
        <v>0</v>
      </c>
      <c r="J9" s="24" t="s">
        <v>1</v>
      </c>
      <c r="K9" s="24" t="s">
        <v>1</v>
      </c>
      <c r="L9" s="24" t="s">
        <v>1</v>
      </c>
      <c r="M9" s="24" t="s">
        <v>1</v>
      </c>
      <c r="N9" s="24"/>
      <c r="O9" s="24"/>
    </row>
    <row r="10" spans="1:15" x14ac:dyDescent="0.25">
      <c r="A10" s="25" t="s">
        <v>29</v>
      </c>
      <c r="B10" s="24" t="s">
        <v>30</v>
      </c>
      <c r="C10" s="24">
        <v>2014</v>
      </c>
      <c r="D10" s="24">
        <v>20975</v>
      </c>
      <c r="E10" s="24">
        <v>1598796</v>
      </c>
      <c r="F10" s="24">
        <v>1.312E-2</v>
      </c>
      <c r="G10" s="24">
        <v>1.294E-2</v>
      </c>
      <c r="H10" s="24">
        <v>1.3299999999999999E-2</v>
      </c>
      <c r="I10" s="24">
        <v>0</v>
      </c>
      <c r="J10" s="24" t="s">
        <v>1</v>
      </c>
      <c r="K10" s="24" t="s">
        <v>1</v>
      </c>
      <c r="L10" s="24" t="s">
        <v>1</v>
      </c>
      <c r="M10" s="24" t="s">
        <v>1</v>
      </c>
      <c r="N10" s="24"/>
      <c r="O10" s="24"/>
    </row>
    <row r="11" spans="1:15" x14ac:dyDescent="0.25">
      <c r="A11" s="25" t="s">
        <v>29</v>
      </c>
      <c r="B11" s="24" t="s">
        <v>30</v>
      </c>
      <c r="C11" s="24">
        <v>2015</v>
      </c>
      <c r="D11" s="24">
        <v>22093</v>
      </c>
      <c r="E11" s="24">
        <v>1665535</v>
      </c>
      <c r="F11" s="24">
        <v>1.3259999999999999E-2</v>
      </c>
      <c r="G11" s="24">
        <v>1.3089999999999999E-2</v>
      </c>
      <c r="H11" s="24">
        <v>1.3440000000000001E-2</v>
      </c>
      <c r="I11" s="24">
        <v>0</v>
      </c>
      <c r="J11" s="24" t="s">
        <v>1</v>
      </c>
      <c r="K11" s="24" t="s">
        <v>1</v>
      </c>
      <c r="L11" s="24" t="s">
        <v>1</v>
      </c>
      <c r="M11" s="24" t="s">
        <v>1</v>
      </c>
      <c r="N11" s="24"/>
      <c r="O11" s="24"/>
    </row>
    <row r="12" spans="1:15" x14ac:dyDescent="0.25">
      <c r="A12" s="25" t="s">
        <v>29</v>
      </c>
      <c r="B12" s="24" t="s">
        <v>30</v>
      </c>
      <c r="C12" s="24">
        <v>2016</v>
      </c>
      <c r="D12" s="24">
        <v>22998</v>
      </c>
      <c r="E12" s="24">
        <v>1732382</v>
      </c>
      <c r="F12" s="24">
        <v>1.328E-2</v>
      </c>
      <c r="G12" s="24">
        <v>1.3100000000000001E-2</v>
      </c>
      <c r="H12" s="24">
        <v>1.345E-2</v>
      </c>
      <c r="I12" s="24">
        <v>0</v>
      </c>
      <c r="J12" s="24" t="s">
        <v>1</v>
      </c>
      <c r="K12" s="24" t="s">
        <v>1</v>
      </c>
      <c r="L12" s="24" t="s">
        <v>1</v>
      </c>
      <c r="M12" s="24" t="s">
        <v>1</v>
      </c>
      <c r="N12" s="24"/>
      <c r="O12" s="24"/>
    </row>
    <row r="13" spans="1:15" x14ac:dyDescent="0.25">
      <c r="A13" s="25" t="s">
        <v>29</v>
      </c>
      <c r="B13" s="24" t="s">
        <v>31</v>
      </c>
      <c r="C13" s="24">
        <v>2011</v>
      </c>
      <c r="D13" s="24">
        <v>484155</v>
      </c>
      <c r="E13" s="24">
        <v>4315885</v>
      </c>
      <c r="F13" s="24">
        <v>0.11218</v>
      </c>
      <c r="G13" s="24">
        <v>0.11186</v>
      </c>
      <c r="H13" s="24">
        <v>0.1125</v>
      </c>
      <c r="I13" s="24">
        <v>0</v>
      </c>
      <c r="J13" s="24">
        <v>8.3713999999999995</v>
      </c>
      <c r="K13" s="24">
        <v>8.2535000000000007</v>
      </c>
      <c r="L13" s="24">
        <v>8.4909999999999997</v>
      </c>
      <c r="M13" s="24">
        <v>0</v>
      </c>
      <c r="N13" s="24">
        <v>1</v>
      </c>
      <c r="O13" s="24"/>
    </row>
    <row r="14" spans="1:15" x14ac:dyDescent="0.25">
      <c r="A14" s="25" t="s">
        <v>29</v>
      </c>
      <c r="B14" s="24" t="s">
        <v>31</v>
      </c>
      <c r="C14" s="24">
        <v>2012</v>
      </c>
      <c r="D14" s="24">
        <v>496485</v>
      </c>
      <c r="E14" s="24">
        <v>4387811</v>
      </c>
      <c r="F14" s="24">
        <v>0.11315</v>
      </c>
      <c r="G14" s="24">
        <v>0.11284</v>
      </c>
      <c r="H14" s="24">
        <v>0.11347</v>
      </c>
      <c r="I14" s="24">
        <v>0</v>
      </c>
      <c r="J14" s="24">
        <v>8.0763999999999996</v>
      </c>
      <c r="K14" s="24">
        <v>7.9668000000000001</v>
      </c>
      <c r="L14" s="24">
        <v>8.1875</v>
      </c>
      <c r="M14" s="24">
        <v>0</v>
      </c>
      <c r="N14" s="24">
        <v>1</v>
      </c>
      <c r="O14" s="24"/>
    </row>
    <row r="15" spans="1:15" x14ac:dyDescent="0.25">
      <c r="A15" s="25" t="s">
        <v>29</v>
      </c>
      <c r="B15" s="24" t="s">
        <v>31</v>
      </c>
      <c r="C15" s="24">
        <v>2013</v>
      </c>
      <c r="D15" s="24">
        <v>479596</v>
      </c>
      <c r="E15" s="24">
        <v>4475377</v>
      </c>
      <c r="F15" s="24">
        <v>0.10716000000000001</v>
      </c>
      <c r="G15" s="24">
        <v>0.10686</v>
      </c>
      <c r="H15" s="24">
        <v>0.10747</v>
      </c>
      <c r="I15" s="24">
        <v>0</v>
      </c>
      <c r="J15" s="24">
        <v>7.9640000000000004</v>
      </c>
      <c r="K15" s="24">
        <v>7.8544999999999998</v>
      </c>
      <c r="L15" s="24">
        <v>8.0751000000000008</v>
      </c>
      <c r="M15" s="24">
        <v>0</v>
      </c>
      <c r="N15" s="24">
        <v>1</v>
      </c>
      <c r="O15" s="24"/>
    </row>
    <row r="16" spans="1:15" x14ac:dyDescent="0.25">
      <c r="A16" s="25" t="s">
        <v>29</v>
      </c>
      <c r="B16" s="24" t="s">
        <v>31</v>
      </c>
      <c r="C16" s="24">
        <v>2014</v>
      </c>
      <c r="D16" s="24">
        <v>495300</v>
      </c>
      <c r="E16" s="24">
        <v>4584517</v>
      </c>
      <c r="F16" s="24">
        <v>0.10804</v>
      </c>
      <c r="G16" s="24">
        <v>0.10774</v>
      </c>
      <c r="H16" s="24">
        <v>0.10834000000000001</v>
      </c>
      <c r="I16" s="24">
        <v>0</v>
      </c>
      <c r="J16" s="24">
        <v>8.2349999999999994</v>
      </c>
      <c r="K16" s="24">
        <v>8.1219999999999999</v>
      </c>
      <c r="L16" s="24">
        <v>8.3496000000000006</v>
      </c>
      <c r="M16" s="24">
        <v>0</v>
      </c>
      <c r="N16" s="24">
        <v>1</v>
      </c>
      <c r="O16" s="24"/>
    </row>
    <row r="17" spans="1:15" x14ac:dyDescent="0.25">
      <c r="A17" s="25" t="s">
        <v>29</v>
      </c>
      <c r="B17" s="24" t="s">
        <v>31</v>
      </c>
      <c r="C17" s="24">
        <v>2015</v>
      </c>
      <c r="D17" s="24">
        <v>501720</v>
      </c>
      <c r="E17" s="24">
        <v>4635585</v>
      </c>
      <c r="F17" s="24">
        <v>0.10823000000000001</v>
      </c>
      <c r="G17" s="24">
        <v>0.10793</v>
      </c>
      <c r="H17" s="24">
        <v>0.10853</v>
      </c>
      <c r="I17" s="24">
        <v>0</v>
      </c>
      <c r="J17" s="24">
        <v>8.1593999999999998</v>
      </c>
      <c r="K17" s="24">
        <v>8.0502000000000002</v>
      </c>
      <c r="L17" s="24">
        <v>8.27</v>
      </c>
      <c r="M17" s="24">
        <v>0</v>
      </c>
      <c r="N17" s="24">
        <v>1</v>
      </c>
      <c r="O17" s="24"/>
    </row>
    <row r="18" spans="1:15" x14ac:dyDescent="0.25">
      <c r="A18" s="25" t="s">
        <v>29</v>
      </c>
      <c r="B18" s="24" t="s">
        <v>31</v>
      </c>
      <c r="C18" s="24">
        <v>2016</v>
      </c>
      <c r="D18" s="24">
        <v>506040</v>
      </c>
      <c r="E18" s="24">
        <v>4668646</v>
      </c>
      <c r="F18" s="24">
        <v>0.10839</v>
      </c>
      <c r="G18" s="24">
        <v>0.10809000000000001</v>
      </c>
      <c r="H18" s="24">
        <v>0.10868999999999999</v>
      </c>
      <c r="I18" s="24">
        <v>0</v>
      </c>
      <c r="J18" s="24">
        <v>8.1647999999999996</v>
      </c>
      <c r="K18" s="24">
        <v>8.0577000000000005</v>
      </c>
      <c r="L18" s="24">
        <v>8.2734000000000005</v>
      </c>
      <c r="M18" s="24">
        <v>0</v>
      </c>
      <c r="N18" s="24">
        <v>1</v>
      </c>
      <c r="O18" s="24"/>
    </row>
    <row r="19" spans="1:15" x14ac:dyDescent="0.25">
      <c r="A19" s="23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 x14ac:dyDescent="0.25">
      <c r="A20" s="26" t="s">
        <v>32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44"/>
  <sheetViews>
    <sheetView workbookViewId="0"/>
  </sheetViews>
  <sheetFormatPr defaultRowHeight="15" x14ac:dyDescent="0.25"/>
  <cols>
    <col min="2" max="2" width="9.42578125" bestFit="1" customWidth="1"/>
    <col min="3" max="4" width="12.7109375" customWidth="1"/>
  </cols>
  <sheetData>
    <row r="1" spans="1:19" x14ac:dyDescent="0.25">
      <c r="A1" t="s">
        <v>9</v>
      </c>
      <c r="B1" t="s">
        <v>34</v>
      </c>
    </row>
    <row r="2" spans="1:19" x14ac:dyDescent="0.25">
      <c r="A2" t="s">
        <v>10</v>
      </c>
      <c r="B2" s="22">
        <v>43999</v>
      </c>
    </row>
    <row r="4" spans="1:19" x14ac:dyDescent="0.25">
      <c r="A4" s="26" t="s">
        <v>35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19" ht="15.75" thickBot="1" x14ac:dyDescent="0.3">
      <c r="A5" s="2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 x14ac:dyDescent="0.25">
      <c r="A6" s="28" t="s">
        <v>15</v>
      </c>
      <c r="B6" s="27" t="s">
        <v>0</v>
      </c>
      <c r="C6" s="27" t="s">
        <v>36</v>
      </c>
      <c r="D6" s="27" t="s">
        <v>37</v>
      </c>
      <c r="E6" s="27" t="s">
        <v>19</v>
      </c>
      <c r="F6" s="27" t="s">
        <v>20</v>
      </c>
      <c r="G6" s="27" t="s">
        <v>21</v>
      </c>
      <c r="H6" s="27" t="s">
        <v>22</v>
      </c>
      <c r="I6" s="27" t="s">
        <v>38</v>
      </c>
      <c r="J6" s="27" t="s">
        <v>39</v>
      </c>
      <c r="K6" s="27" t="s">
        <v>40</v>
      </c>
      <c r="L6" s="27" t="s">
        <v>41</v>
      </c>
      <c r="M6" s="27" t="s">
        <v>42</v>
      </c>
      <c r="N6" s="27" t="s">
        <v>43</v>
      </c>
      <c r="O6" s="27" t="s">
        <v>44</v>
      </c>
      <c r="P6" s="27" t="s">
        <v>45</v>
      </c>
      <c r="Q6" s="27" t="s">
        <v>46</v>
      </c>
      <c r="R6" s="27" t="s">
        <v>47</v>
      </c>
      <c r="S6" s="27" t="s">
        <v>28</v>
      </c>
    </row>
    <row r="7" spans="1:19" x14ac:dyDescent="0.25">
      <c r="A7" s="25" t="s">
        <v>48</v>
      </c>
      <c r="B7" s="24">
        <v>2011</v>
      </c>
      <c r="C7" s="24">
        <v>2098</v>
      </c>
      <c r="D7" s="24">
        <v>15454</v>
      </c>
      <c r="E7" s="24">
        <v>0.13575999999999999</v>
      </c>
      <c r="F7" s="24">
        <v>0.13006999999999999</v>
      </c>
      <c r="G7" s="24">
        <v>0.14169000000000001</v>
      </c>
      <c r="H7" s="24">
        <v>0</v>
      </c>
      <c r="I7" s="24" t="s">
        <v>1</v>
      </c>
      <c r="J7" s="24" t="s">
        <v>1</v>
      </c>
      <c r="K7" s="24" t="s">
        <v>1</v>
      </c>
      <c r="L7" s="24" t="s">
        <v>1</v>
      </c>
      <c r="M7" s="24"/>
      <c r="N7" s="24">
        <v>0.91949999999999998</v>
      </c>
      <c r="O7" s="24">
        <v>0.87849999999999995</v>
      </c>
      <c r="P7" s="24">
        <v>0.96240000000000003</v>
      </c>
      <c r="Q7" s="24">
        <v>3.1100000000000002E-4</v>
      </c>
      <c r="R7" s="24">
        <v>1</v>
      </c>
      <c r="S7" s="24"/>
    </row>
    <row r="8" spans="1:19" x14ac:dyDescent="0.25">
      <c r="A8" s="25" t="s">
        <v>48</v>
      </c>
      <c r="B8" s="24">
        <v>2012</v>
      </c>
      <c r="C8" s="24">
        <v>2131</v>
      </c>
      <c r="D8" s="24">
        <v>15411</v>
      </c>
      <c r="E8" s="24">
        <v>0.13827999999999999</v>
      </c>
      <c r="F8" s="24">
        <v>0.13253000000000001</v>
      </c>
      <c r="G8" s="24">
        <v>0.14427999999999999</v>
      </c>
      <c r="H8" s="24">
        <v>0</v>
      </c>
      <c r="I8" s="24" t="s">
        <v>1</v>
      </c>
      <c r="J8" s="24" t="s">
        <v>1</v>
      </c>
      <c r="K8" s="24" t="s">
        <v>1</v>
      </c>
      <c r="L8" s="24" t="s">
        <v>1</v>
      </c>
      <c r="M8" s="24"/>
      <c r="N8" s="24">
        <v>0.92459999999999998</v>
      </c>
      <c r="O8" s="24">
        <v>0.88360000000000005</v>
      </c>
      <c r="P8" s="24">
        <v>0.96740000000000004</v>
      </c>
      <c r="Q8" s="24">
        <v>6.9099999999999999E-4</v>
      </c>
      <c r="R8" s="24">
        <v>1</v>
      </c>
      <c r="S8" s="24"/>
    </row>
    <row r="9" spans="1:19" x14ac:dyDescent="0.25">
      <c r="A9" s="25" t="s">
        <v>48</v>
      </c>
      <c r="B9" s="24">
        <v>2013</v>
      </c>
      <c r="C9" s="24">
        <v>1951</v>
      </c>
      <c r="D9" s="24">
        <v>15284</v>
      </c>
      <c r="E9" s="24">
        <v>0.12765000000000001</v>
      </c>
      <c r="F9" s="24">
        <v>0.12211</v>
      </c>
      <c r="G9" s="24">
        <v>0.13344</v>
      </c>
      <c r="H9" s="24">
        <v>0</v>
      </c>
      <c r="I9" s="24" t="s">
        <v>1</v>
      </c>
      <c r="J9" s="24" t="s">
        <v>1</v>
      </c>
      <c r="K9" s="24" t="s">
        <v>1</v>
      </c>
      <c r="L9" s="24" t="s">
        <v>1</v>
      </c>
      <c r="M9" s="24"/>
      <c r="N9" s="24">
        <v>0.86019999999999996</v>
      </c>
      <c r="O9" s="24">
        <v>0.8206</v>
      </c>
      <c r="P9" s="24">
        <v>0.90180000000000005</v>
      </c>
      <c r="Q9" s="24">
        <v>0</v>
      </c>
      <c r="R9" s="24">
        <v>1</v>
      </c>
      <c r="S9" s="24"/>
    </row>
    <row r="10" spans="1:19" x14ac:dyDescent="0.25">
      <c r="A10" s="25" t="s">
        <v>48</v>
      </c>
      <c r="B10" s="24">
        <v>2014</v>
      </c>
      <c r="C10" s="24">
        <v>1943</v>
      </c>
      <c r="D10" s="24">
        <v>15056</v>
      </c>
      <c r="E10" s="24">
        <v>0.12905</v>
      </c>
      <c r="F10" s="24">
        <v>0.12343999999999999</v>
      </c>
      <c r="G10" s="24">
        <v>0.13492000000000001</v>
      </c>
      <c r="H10" s="24">
        <v>0</v>
      </c>
      <c r="I10" s="24" t="s">
        <v>1</v>
      </c>
      <c r="J10" s="24" t="s">
        <v>1</v>
      </c>
      <c r="K10" s="24" t="s">
        <v>1</v>
      </c>
      <c r="L10" s="24" t="s">
        <v>1</v>
      </c>
      <c r="M10" s="24"/>
      <c r="N10" s="24">
        <v>0.8679</v>
      </c>
      <c r="O10" s="24">
        <v>0.82789999999999997</v>
      </c>
      <c r="P10" s="24">
        <v>0.90990000000000004</v>
      </c>
      <c r="Q10" s="24">
        <v>0</v>
      </c>
      <c r="R10" s="24">
        <v>1</v>
      </c>
      <c r="S10" s="24"/>
    </row>
    <row r="11" spans="1:19" x14ac:dyDescent="0.25">
      <c r="A11" s="25" t="s">
        <v>48</v>
      </c>
      <c r="B11" s="24">
        <v>2015</v>
      </c>
      <c r="C11" s="24">
        <v>1806</v>
      </c>
      <c r="D11" s="24">
        <v>14754</v>
      </c>
      <c r="E11" s="24">
        <v>0.12241</v>
      </c>
      <c r="F11" s="24">
        <v>0.11688999999999999</v>
      </c>
      <c r="G11" s="24">
        <v>0.12819</v>
      </c>
      <c r="H11" s="24">
        <v>0</v>
      </c>
      <c r="I11" s="24" t="s">
        <v>1</v>
      </c>
      <c r="J11" s="24" t="s">
        <v>1</v>
      </c>
      <c r="K11" s="24" t="s">
        <v>1</v>
      </c>
      <c r="L11" s="24" t="s">
        <v>1</v>
      </c>
      <c r="M11" s="24"/>
      <c r="N11" s="24">
        <v>0.82830000000000004</v>
      </c>
      <c r="O11" s="24">
        <v>0.78879999999999995</v>
      </c>
      <c r="P11" s="24">
        <v>0.86970000000000003</v>
      </c>
      <c r="Q11" s="24">
        <v>0</v>
      </c>
      <c r="R11" s="24">
        <v>1</v>
      </c>
      <c r="S11" s="24"/>
    </row>
    <row r="12" spans="1:19" x14ac:dyDescent="0.25">
      <c r="A12" s="25" t="s">
        <v>48</v>
      </c>
      <c r="B12" s="24">
        <v>2016</v>
      </c>
      <c r="C12" s="24">
        <v>1874</v>
      </c>
      <c r="D12" s="24">
        <v>14832</v>
      </c>
      <c r="E12" s="24">
        <v>0.12634999999999999</v>
      </c>
      <c r="F12" s="24">
        <v>0.12076000000000001</v>
      </c>
      <c r="G12" s="24">
        <v>0.13220000000000001</v>
      </c>
      <c r="H12" s="24">
        <v>0</v>
      </c>
      <c r="I12" s="24">
        <v>0.93069999999999997</v>
      </c>
      <c r="J12" s="24">
        <v>0.87450000000000006</v>
      </c>
      <c r="K12" s="24">
        <v>0.99050000000000005</v>
      </c>
      <c r="L12" s="24">
        <v>2.3831000000000001E-2</v>
      </c>
      <c r="M12" s="24">
        <v>1</v>
      </c>
      <c r="N12" s="24">
        <v>0.85199999999999998</v>
      </c>
      <c r="O12" s="24">
        <v>0.81210000000000004</v>
      </c>
      <c r="P12" s="24">
        <v>0.89400000000000002</v>
      </c>
      <c r="Q12" s="24">
        <v>0</v>
      </c>
      <c r="R12" s="24">
        <v>1</v>
      </c>
      <c r="S12" s="24"/>
    </row>
    <row r="13" spans="1:19" x14ac:dyDescent="0.25">
      <c r="A13" s="25" t="s">
        <v>49</v>
      </c>
      <c r="B13" s="24">
        <v>2011</v>
      </c>
      <c r="C13" s="24">
        <v>6507</v>
      </c>
      <c r="D13" s="24">
        <v>48048</v>
      </c>
      <c r="E13" s="24">
        <v>0.13542999999999999</v>
      </c>
      <c r="F13" s="24">
        <v>0.13217999999999999</v>
      </c>
      <c r="G13" s="24">
        <v>0.13875999999999999</v>
      </c>
      <c r="H13" s="24">
        <v>0</v>
      </c>
      <c r="I13" s="24" t="s">
        <v>1</v>
      </c>
      <c r="J13" s="24" t="s">
        <v>1</v>
      </c>
      <c r="K13" s="24" t="s">
        <v>1</v>
      </c>
      <c r="L13" s="24" t="s">
        <v>1</v>
      </c>
      <c r="M13" s="24"/>
      <c r="N13" s="24">
        <v>0.9173</v>
      </c>
      <c r="O13" s="24">
        <v>0.89100000000000001</v>
      </c>
      <c r="P13" s="24">
        <v>0.94420000000000004</v>
      </c>
      <c r="Q13" s="24">
        <v>0</v>
      </c>
      <c r="R13" s="24">
        <v>1</v>
      </c>
      <c r="S13" s="24"/>
    </row>
    <row r="14" spans="1:19" x14ac:dyDescent="0.25">
      <c r="A14" s="25" t="s">
        <v>49</v>
      </c>
      <c r="B14" s="24">
        <v>2012</v>
      </c>
      <c r="C14" s="24">
        <v>6549</v>
      </c>
      <c r="D14" s="24">
        <v>48020</v>
      </c>
      <c r="E14" s="24">
        <v>0.13638</v>
      </c>
      <c r="F14" s="24">
        <v>0.13311999999999999</v>
      </c>
      <c r="G14" s="24">
        <v>0.13972000000000001</v>
      </c>
      <c r="H14" s="24">
        <v>0</v>
      </c>
      <c r="I14" s="24" t="s">
        <v>1</v>
      </c>
      <c r="J14" s="24" t="s">
        <v>1</v>
      </c>
      <c r="K14" s="24" t="s">
        <v>1</v>
      </c>
      <c r="L14" s="24" t="s">
        <v>1</v>
      </c>
      <c r="M14" s="24"/>
      <c r="N14" s="24">
        <v>0.91190000000000004</v>
      </c>
      <c r="O14" s="24">
        <v>0.88590000000000002</v>
      </c>
      <c r="P14" s="24">
        <v>0.93859999999999999</v>
      </c>
      <c r="Q14" s="24">
        <v>0</v>
      </c>
      <c r="R14" s="24">
        <v>1</v>
      </c>
      <c r="S14" s="24"/>
    </row>
    <row r="15" spans="1:19" x14ac:dyDescent="0.25">
      <c r="A15" s="25" t="s">
        <v>49</v>
      </c>
      <c r="B15" s="24">
        <v>2013</v>
      </c>
      <c r="C15" s="24">
        <v>6607</v>
      </c>
      <c r="D15" s="24">
        <v>47815</v>
      </c>
      <c r="E15" s="24">
        <v>0.13818</v>
      </c>
      <c r="F15" s="24">
        <v>0.13489000000000001</v>
      </c>
      <c r="G15" s="24">
        <v>0.14155000000000001</v>
      </c>
      <c r="H15" s="24">
        <v>0</v>
      </c>
      <c r="I15" s="24" t="s">
        <v>1</v>
      </c>
      <c r="J15" s="24" t="s">
        <v>1</v>
      </c>
      <c r="K15" s="24" t="s">
        <v>1</v>
      </c>
      <c r="L15" s="24" t="s">
        <v>1</v>
      </c>
      <c r="M15" s="24"/>
      <c r="N15" s="24">
        <v>0.93120000000000003</v>
      </c>
      <c r="O15" s="24">
        <v>0.90459999999999996</v>
      </c>
      <c r="P15" s="24">
        <v>0.95850000000000002</v>
      </c>
      <c r="Q15" s="24">
        <v>9.9999999999999995E-7</v>
      </c>
      <c r="R15" s="24">
        <v>1</v>
      </c>
      <c r="S15" s="24"/>
    </row>
    <row r="16" spans="1:19" x14ac:dyDescent="0.25">
      <c r="A16" s="25" t="s">
        <v>49</v>
      </c>
      <c r="B16" s="24">
        <v>2014</v>
      </c>
      <c r="C16" s="24">
        <v>6623</v>
      </c>
      <c r="D16" s="24">
        <v>48047</v>
      </c>
      <c r="E16" s="24">
        <v>0.13783999999999999</v>
      </c>
      <c r="F16" s="24">
        <v>0.13456000000000001</v>
      </c>
      <c r="G16" s="24">
        <v>0.14119999999999999</v>
      </c>
      <c r="H16" s="24">
        <v>0</v>
      </c>
      <c r="I16" s="24" t="s">
        <v>1</v>
      </c>
      <c r="J16" s="24" t="s">
        <v>1</v>
      </c>
      <c r="K16" s="24" t="s">
        <v>1</v>
      </c>
      <c r="L16" s="24" t="s">
        <v>1</v>
      </c>
      <c r="M16" s="24"/>
      <c r="N16" s="24">
        <v>0.92700000000000005</v>
      </c>
      <c r="O16" s="24">
        <v>0.90059999999999996</v>
      </c>
      <c r="P16" s="24">
        <v>0.95420000000000005</v>
      </c>
      <c r="Q16" s="24">
        <v>0</v>
      </c>
      <c r="R16" s="24">
        <v>1</v>
      </c>
      <c r="S16" s="24"/>
    </row>
    <row r="17" spans="1:19" x14ac:dyDescent="0.25">
      <c r="A17" s="25" t="s">
        <v>49</v>
      </c>
      <c r="B17" s="24">
        <v>2015</v>
      </c>
      <c r="C17" s="24">
        <v>6733</v>
      </c>
      <c r="D17" s="24">
        <v>49001</v>
      </c>
      <c r="E17" s="24">
        <v>0.13741</v>
      </c>
      <c r="F17" s="24">
        <v>0.13416</v>
      </c>
      <c r="G17" s="24">
        <v>0.14072999999999999</v>
      </c>
      <c r="H17" s="24">
        <v>0</v>
      </c>
      <c r="I17" s="24" t="s">
        <v>1</v>
      </c>
      <c r="J17" s="24" t="s">
        <v>1</v>
      </c>
      <c r="K17" s="24" t="s">
        <v>1</v>
      </c>
      <c r="L17" s="24" t="s">
        <v>1</v>
      </c>
      <c r="M17" s="24"/>
      <c r="N17" s="24">
        <v>0.92979999999999996</v>
      </c>
      <c r="O17" s="24">
        <v>0.90339999999999998</v>
      </c>
      <c r="P17" s="24">
        <v>0.95689999999999997</v>
      </c>
      <c r="Q17" s="24">
        <v>9.9999999999999995E-7</v>
      </c>
      <c r="R17" s="24">
        <v>1</v>
      </c>
      <c r="S17" s="24"/>
    </row>
    <row r="18" spans="1:19" x14ac:dyDescent="0.25">
      <c r="A18" s="25" t="s">
        <v>49</v>
      </c>
      <c r="B18" s="24">
        <v>2016</v>
      </c>
      <c r="C18" s="24">
        <v>6720</v>
      </c>
      <c r="D18" s="24">
        <v>49238</v>
      </c>
      <c r="E18" s="24">
        <v>0.13647999999999999</v>
      </c>
      <c r="F18" s="24">
        <v>0.13325999999999999</v>
      </c>
      <c r="G18" s="24">
        <v>0.13977999999999999</v>
      </c>
      <c r="H18" s="24">
        <v>0</v>
      </c>
      <c r="I18" s="24">
        <v>1.0078</v>
      </c>
      <c r="J18" s="24">
        <v>0.97399999999999998</v>
      </c>
      <c r="K18" s="24">
        <v>1.0427</v>
      </c>
      <c r="L18" s="24">
        <v>0.65611600000000003</v>
      </c>
      <c r="M18" s="24"/>
      <c r="N18" s="24">
        <v>0.9204</v>
      </c>
      <c r="O18" s="24">
        <v>0.89419999999999999</v>
      </c>
      <c r="P18" s="24">
        <v>0.94730000000000003</v>
      </c>
      <c r="Q18" s="24">
        <v>0</v>
      </c>
      <c r="R18" s="24">
        <v>1</v>
      </c>
      <c r="S18" s="24"/>
    </row>
    <row r="19" spans="1:19" x14ac:dyDescent="0.25">
      <c r="A19" s="25" t="s">
        <v>50</v>
      </c>
      <c r="B19" s="24">
        <v>2011</v>
      </c>
      <c r="C19" s="24">
        <v>3240</v>
      </c>
      <c r="D19" s="24">
        <v>18239</v>
      </c>
      <c r="E19" s="24">
        <v>0.17763999999999999</v>
      </c>
      <c r="F19" s="24">
        <v>0.17163</v>
      </c>
      <c r="G19" s="24">
        <v>0.18386</v>
      </c>
      <c r="H19" s="24">
        <v>0</v>
      </c>
      <c r="I19" s="24" t="s">
        <v>1</v>
      </c>
      <c r="J19" s="24" t="s">
        <v>1</v>
      </c>
      <c r="K19" s="24" t="s">
        <v>1</v>
      </c>
      <c r="L19" s="24" t="s">
        <v>1</v>
      </c>
      <c r="M19" s="24"/>
      <c r="N19" s="24">
        <v>1.2032</v>
      </c>
      <c r="O19" s="24">
        <v>1.1584000000000001</v>
      </c>
      <c r="P19" s="24">
        <v>1.2496</v>
      </c>
      <c r="Q19" s="24">
        <v>0</v>
      </c>
      <c r="R19" s="24">
        <v>1</v>
      </c>
      <c r="S19" s="24"/>
    </row>
    <row r="20" spans="1:19" x14ac:dyDescent="0.25">
      <c r="A20" s="25" t="s">
        <v>50</v>
      </c>
      <c r="B20" s="24">
        <v>2012</v>
      </c>
      <c r="C20" s="24">
        <v>3281</v>
      </c>
      <c r="D20" s="24">
        <v>17527</v>
      </c>
      <c r="E20" s="24">
        <v>0.18720000000000001</v>
      </c>
      <c r="F20" s="24">
        <v>0.18090000000000001</v>
      </c>
      <c r="G20" s="24">
        <v>0.19370999999999999</v>
      </c>
      <c r="H20" s="24">
        <v>0</v>
      </c>
      <c r="I20" s="24" t="s">
        <v>1</v>
      </c>
      <c r="J20" s="24" t="s">
        <v>1</v>
      </c>
      <c r="K20" s="24" t="s">
        <v>1</v>
      </c>
      <c r="L20" s="24" t="s">
        <v>1</v>
      </c>
      <c r="M20" s="24"/>
      <c r="N20" s="24">
        <v>1.2517</v>
      </c>
      <c r="O20" s="24">
        <v>1.2054</v>
      </c>
      <c r="P20" s="24">
        <v>1.2997000000000001</v>
      </c>
      <c r="Q20" s="24">
        <v>0</v>
      </c>
      <c r="R20" s="24">
        <v>1</v>
      </c>
      <c r="S20" s="24"/>
    </row>
    <row r="21" spans="1:19" x14ac:dyDescent="0.25">
      <c r="A21" s="25" t="s">
        <v>50</v>
      </c>
      <c r="B21" s="24">
        <v>2013</v>
      </c>
      <c r="C21" s="24">
        <v>3056</v>
      </c>
      <c r="D21" s="24">
        <v>16638</v>
      </c>
      <c r="E21" s="24">
        <v>0.18368000000000001</v>
      </c>
      <c r="F21" s="24">
        <v>0.17727999999999999</v>
      </c>
      <c r="G21" s="24">
        <v>0.1903</v>
      </c>
      <c r="H21" s="24">
        <v>0</v>
      </c>
      <c r="I21" s="24" t="s">
        <v>1</v>
      </c>
      <c r="J21" s="24" t="s">
        <v>1</v>
      </c>
      <c r="K21" s="24" t="s">
        <v>1</v>
      </c>
      <c r="L21" s="24" t="s">
        <v>1</v>
      </c>
      <c r="M21" s="24"/>
      <c r="N21" s="24">
        <v>1.2378</v>
      </c>
      <c r="O21" s="24">
        <v>1.1904999999999999</v>
      </c>
      <c r="P21" s="24">
        <v>1.2868999999999999</v>
      </c>
      <c r="Q21" s="24">
        <v>0</v>
      </c>
      <c r="R21" s="24">
        <v>1</v>
      </c>
      <c r="S21" s="24"/>
    </row>
    <row r="22" spans="1:19" x14ac:dyDescent="0.25">
      <c r="A22" s="25" t="s">
        <v>50</v>
      </c>
      <c r="B22" s="24">
        <v>2014</v>
      </c>
      <c r="C22" s="24">
        <v>3133</v>
      </c>
      <c r="D22" s="24">
        <v>17069</v>
      </c>
      <c r="E22" s="24">
        <v>0.18354999999999999</v>
      </c>
      <c r="F22" s="24">
        <v>0.17723</v>
      </c>
      <c r="G22" s="24">
        <v>0.19009000000000001</v>
      </c>
      <c r="H22" s="24">
        <v>0</v>
      </c>
      <c r="I22" s="24" t="s">
        <v>1</v>
      </c>
      <c r="J22" s="24" t="s">
        <v>1</v>
      </c>
      <c r="K22" s="24" t="s">
        <v>1</v>
      </c>
      <c r="L22" s="24" t="s">
        <v>1</v>
      </c>
      <c r="M22" s="24"/>
      <c r="N22" s="24">
        <v>1.2343999999999999</v>
      </c>
      <c r="O22" s="24">
        <v>1.1878</v>
      </c>
      <c r="P22" s="24">
        <v>1.2828999999999999</v>
      </c>
      <c r="Q22" s="24">
        <v>0</v>
      </c>
      <c r="R22" s="24">
        <v>1</v>
      </c>
      <c r="S22" s="24"/>
    </row>
    <row r="23" spans="1:19" x14ac:dyDescent="0.25">
      <c r="A23" s="25" t="s">
        <v>50</v>
      </c>
      <c r="B23" s="24">
        <v>2015</v>
      </c>
      <c r="C23" s="24">
        <v>3083</v>
      </c>
      <c r="D23" s="24">
        <v>16642</v>
      </c>
      <c r="E23" s="24">
        <v>0.18525</v>
      </c>
      <c r="F23" s="24">
        <v>0.17882999999999999</v>
      </c>
      <c r="G23" s="24">
        <v>0.19191</v>
      </c>
      <c r="H23" s="24">
        <v>0</v>
      </c>
      <c r="I23" s="24" t="s">
        <v>1</v>
      </c>
      <c r="J23" s="24" t="s">
        <v>1</v>
      </c>
      <c r="K23" s="24" t="s">
        <v>1</v>
      </c>
      <c r="L23" s="24" t="s">
        <v>1</v>
      </c>
      <c r="M23" s="24"/>
      <c r="N23" s="24">
        <v>1.2535000000000001</v>
      </c>
      <c r="O23" s="24">
        <v>1.2059</v>
      </c>
      <c r="P23" s="24">
        <v>1.3030999999999999</v>
      </c>
      <c r="Q23" s="24">
        <v>0</v>
      </c>
      <c r="R23" s="24">
        <v>1</v>
      </c>
      <c r="S23" s="24"/>
    </row>
    <row r="24" spans="1:19" x14ac:dyDescent="0.25">
      <c r="A24" s="25" t="s">
        <v>50</v>
      </c>
      <c r="B24" s="24">
        <v>2016</v>
      </c>
      <c r="C24" s="24">
        <v>3049</v>
      </c>
      <c r="D24" s="24">
        <v>16535</v>
      </c>
      <c r="E24" s="24">
        <v>0.18440000000000001</v>
      </c>
      <c r="F24" s="24">
        <v>0.17796999999999999</v>
      </c>
      <c r="G24" s="24">
        <v>0.19106000000000001</v>
      </c>
      <c r="H24" s="24">
        <v>0</v>
      </c>
      <c r="I24" s="24">
        <v>1.038</v>
      </c>
      <c r="J24" s="24">
        <v>0.9879</v>
      </c>
      <c r="K24" s="24">
        <v>1.0907</v>
      </c>
      <c r="L24" s="24">
        <v>0.13907600000000001</v>
      </c>
      <c r="M24" s="24"/>
      <c r="N24" s="24">
        <v>1.2435</v>
      </c>
      <c r="O24" s="24">
        <v>1.196</v>
      </c>
      <c r="P24" s="24">
        <v>1.2928999999999999</v>
      </c>
      <c r="Q24" s="24">
        <v>0</v>
      </c>
      <c r="R24" s="24">
        <v>1</v>
      </c>
      <c r="S24" s="24"/>
    </row>
    <row r="25" spans="1:19" x14ac:dyDescent="0.25">
      <c r="A25" s="25" t="s">
        <v>51</v>
      </c>
      <c r="B25" s="24">
        <v>2011</v>
      </c>
      <c r="C25" s="24">
        <v>1679</v>
      </c>
      <c r="D25" s="24">
        <v>10890</v>
      </c>
      <c r="E25" s="24">
        <v>0.15418000000000001</v>
      </c>
      <c r="F25" s="24">
        <v>0.14698</v>
      </c>
      <c r="G25" s="24">
        <v>0.16173000000000001</v>
      </c>
      <c r="H25" s="24">
        <v>0</v>
      </c>
      <c r="I25" s="24" t="s">
        <v>1</v>
      </c>
      <c r="J25" s="24" t="s">
        <v>1</v>
      </c>
      <c r="K25" s="24" t="s">
        <v>1</v>
      </c>
      <c r="L25" s="24" t="s">
        <v>1</v>
      </c>
      <c r="M25" s="24"/>
      <c r="N25" s="24">
        <v>1.0443</v>
      </c>
      <c r="O25" s="24">
        <v>0.9929</v>
      </c>
      <c r="P25" s="24">
        <v>1.0982000000000001</v>
      </c>
      <c r="Q25" s="24">
        <v>9.2119999999999994E-2</v>
      </c>
      <c r="R25" s="24"/>
      <c r="S25" s="24"/>
    </row>
    <row r="26" spans="1:19" x14ac:dyDescent="0.25">
      <c r="A26" s="25" t="s">
        <v>51</v>
      </c>
      <c r="B26" s="24">
        <v>2012</v>
      </c>
      <c r="C26" s="24">
        <v>1642</v>
      </c>
      <c r="D26" s="24">
        <v>10676</v>
      </c>
      <c r="E26" s="24">
        <v>0.15379999999999999</v>
      </c>
      <c r="F26" s="24">
        <v>0.14654</v>
      </c>
      <c r="G26" s="24">
        <v>0.16142000000000001</v>
      </c>
      <c r="H26" s="24">
        <v>0</v>
      </c>
      <c r="I26" s="24" t="s">
        <v>1</v>
      </c>
      <c r="J26" s="24" t="s">
        <v>1</v>
      </c>
      <c r="K26" s="24" t="s">
        <v>1</v>
      </c>
      <c r="L26" s="24" t="s">
        <v>1</v>
      </c>
      <c r="M26" s="24"/>
      <c r="N26" s="24">
        <v>1.0284</v>
      </c>
      <c r="O26" s="24">
        <v>0.97740000000000005</v>
      </c>
      <c r="P26" s="24">
        <v>1.0821000000000001</v>
      </c>
      <c r="Q26" s="24">
        <v>0.28105599999999997</v>
      </c>
      <c r="R26" s="24"/>
      <c r="S26" s="24"/>
    </row>
    <row r="27" spans="1:19" x14ac:dyDescent="0.25">
      <c r="A27" s="25" t="s">
        <v>51</v>
      </c>
      <c r="B27" s="24">
        <v>2013</v>
      </c>
      <c r="C27" s="24">
        <v>1614</v>
      </c>
      <c r="D27" s="24">
        <v>10230</v>
      </c>
      <c r="E27" s="24">
        <v>0.15776999999999999</v>
      </c>
      <c r="F27" s="24">
        <v>0.15026</v>
      </c>
      <c r="G27" s="24">
        <v>0.16566</v>
      </c>
      <c r="H27" s="24">
        <v>0</v>
      </c>
      <c r="I27" s="24" t="s">
        <v>1</v>
      </c>
      <c r="J27" s="24" t="s">
        <v>1</v>
      </c>
      <c r="K27" s="24" t="s">
        <v>1</v>
      </c>
      <c r="L27" s="24" t="s">
        <v>1</v>
      </c>
      <c r="M27" s="24"/>
      <c r="N27" s="24">
        <v>1.0631999999999999</v>
      </c>
      <c r="O27" s="24">
        <v>1.01</v>
      </c>
      <c r="P27" s="24">
        <v>1.1192</v>
      </c>
      <c r="Q27" s="24">
        <v>1.9323E-2</v>
      </c>
      <c r="R27" s="24"/>
      <c r="S27" s="24"/>
    </row>
    <row r="28" spans="1:19" x14ac:dyDescent="0.25">
      <c r="A28" s="25" t="s">
        <v>51</v>
      </c>
      <c r="B28" s="24">
        <v>2014</v>
      </c>
      <c r="C28" s="24">
        <v>1641</v>
      </c>
      <c r="D28" s="24">
        <v>10286</v>
      </c>
      <c r="E28" s="24">
        <v>0.15953999999999999</v>
      </c>
      <c r="F28" s="24">
        <v>0.152</v>
      </c>
      <c r="G28" s="24">
        <v>0.16744999999999999</v>
      </c>
      <c r="H28" s="24">
        <v>0</v>
      </c>
      <c r="I28" s="24" t="s">
        <v>1</v>
      </c>
      <c r="J28" s="24" t="s">
        <v>1</v>
      </c>
      <c r="K28" s="24" t="s">
        <v>1</v>
      </c>
      <c r="L28" s="24" t="s">
        <v>1</v>
      </c>
      <c r="M28" s="24"/>
      <c r="N28" s="24">
        <v>1.0729</v>
      </c>
      <c r="O28" s="24">
        <v>1.0196000000000001</v>
      </c>
      <c r="P28" s="24">
        <v>1.129</v>
      </c>
      <c r="Q28" s="24">
        <v>6.7710000000000001E-3</v>
      </c>
      <c r="R28" s="24">
        <v>1</v>
      </c>
      <c r="S28" s="24"/>
    </row>
    <row r="29" spans="1:19" x14ac:dyDescent="0.25">
      <c r="A29" s="25" t="s">
        <v>51</v>
      </c>
      <c r="B29" s="24">
        <v>2015</v>
      </c>
      <c r="C29" s="24">
        <v>1581</v>
      </c>
      <c r="D29" s="24">
        <v>10193</v>
      </c>
      <c r="E29" s="24">
        <v>0.15511</v>
      </c>
      <c r="F29" s="24">
        <v>0.14765</v>
      </c>
      <c r="G29" s="24">
        <v>0.16294</v>
      </c>
      <c r="H29" s="24">
        <v>0</v>
      </c>
      <c r="I29" s="24" t="s">
        <v>1</v>
      </c>
      <c r="J29" s="24" t="s">
        <v>1</v>
      </c>
      <c r="K29" s="24" t="s">
        <v>1</v>
      </c>
      <c r="L29" s="24" t="s">
        <v>1</v>
      </c>
      <c r="M29" s="24"/>
      <c r="N29" s="24">
        <v>1.0495000000000001</v>
      </c>
      <c r="O29" s="24">
        <v>0.99650000000000005</v>
      </c>
      <c r="P29" s="24">
        <v>1.1053999999999999</v>
      </c>
      <c r="Q29" s="24">
        <v>6.7551E-2</v>
      </c>
      <c r="R29" s="24"/>
      <c r="S29" s="24"/>
    </row>
    <row r="30" spans="1:19" x14ac:dyDescent="0.25">
      <c r="A30" s="25" t="s">
        <v>51</v>
      </c>
      <c r="B30" s="24">
        <v>2016</v>
      </c>
      <c r="C30" s="24">
        <v>1636</v>
      </c>
      <c r="D30" s="24">
        <v>10210</v>
      </c>
      <c r="E30" s="24">
        <v>0.16023999999999999</v>
      </c>
      <c r="F30" s="24">
        <v>0.15265999999999999</v>
      </c>
      <c r="G30" s="24">
        <v>0.16819000000000001</v>
      </c>
      <c r="H30" s="24">
        <v>0</v>
      </c>
      <c r="I30" s="24">
        <v>1.0392999999999999</v>
      </c>
      <c r="J30" s="24">
        <v>0.97089999999999999</v>
      </c>
      <c r="K30" s="24">
        <v>1.1125</v>
      </c>
      <c r="L30" s="24">
        <v>0.26734400000000003</v>
      </c>
      <c r="M30" s="24"/>
      <c r="N30" s="24">
        <v>1.0806</v>
      </c>
      <c r="O30" s="24">
        <v>1.0267999999999999</v>
      </c>
      <c r="P30" s="24">
        <v>1.1372</v>
      </c>
      <c r="Q30" s="24">
        <v>2.9269999999999999E-3</v>
      </c>
      <c r="R30" s="24">
        <v>1</v>
      </c>
      <c r="S30" s="24"/>
    </row>
    <row r="31" spans="1:19" x14ac:dyDescent="0.25">
      <c r="A31" s="25" t="s">
        <v>52</v>
      </c>
      <c r="B31" s="24">
        <v>2011</v>
      </c>
      <c r="C31" s="24">
        <v>1790</v>
      </c>
      <c r="D31" s="24">
        <v>11091</v>
      </c>
      <c r="E31" s="24">
        <v>0.16139000000000001</v>
      </c>
      <c r="F31" s="24">
        <v>0.15409</v>
      </c>
      <c r="G31" s="24">
        <v>0.16904</v>
      </c>
      <c r="H31" s="24">
        <v>0</v>
      </c>
      <c r="I31" s="24" t="s">
        <v>1</v>
      </c>
      <c r="J31" s="24" t="s">
        <v>1</v>
      </c>
      <c r="K31" s="24" t="s">
        <v>1</v>
      </c>
      <c r="L31" s="24" t="s">
        <v>1</v>
      </c>
      <c r="M31" s="24"/>
      <c r="N31" s="24">
        <v>1.0931</v>
      </c>
      <c r="O31" s="24">
        <v>1.0408999999999999</v>
      </c>
      <c r="P31" s="24">
        <v>1.1479999999999999</v>
      </c>
      <c r="Q31" s="24">
        <v>3.6499999999999998E-4</v>
      </c>
      <c r="R31" s="24">
        <v>1</v>
      </c>
      <c r="S31" s="24"/>
    </row>
    <row r="32" spans="1:19" x14ac:dyDescent="0.25">
      <c r="A32" s="25" t="s">
        <v>52</v>
      </c>
      <c r="B32" s="24">
        <v>2012</v>
      </c>
      <c r="C32" s="24">
        <v>1793</v>
      </c>
      <c r="D32" s="24">
        <v>11309</v>
      </c>
      <c r="E32" s="24">
        <v>0.15855</v>
      </c>
      <c r="F32" s="24">
        <v>0.15137</v>
      </c>
      <c r="G32" s="24">
        <v>0.16606000000000001</v>
      </c>
      <c r="H32" s="24">
        <v>0</v>
      </c>
      <c r="I32" s="24" t="s">
        <v>1</v>
      </c>
      <c r="J32" s="24" t="s">
        <v>1</v>
      </c>
      <c r="K32" s="24" t="s">
        <v>1</v>
      </c>
      <c r="L32" s="24" t="s">
        <v>1</v>
      </c>
      <c r="M32" s="24"/>
      <c r="N32" s="24">
        <v>1.0601</v>
      </c>
      <c r="O32" s="24">
        <v>1.0095000000000001</v>
      </c>
      <c r="P32" s="24">
        <v>1.1132</v>
      </c>
      <c r="Q32" s="24">
        <v>1.9349999999999999E-2</v>
      </c>
      <c r="R32" s="24"/>
      <c r="S32" s="24"/>
    </row>
    <row r="33" spans="1:19" x14ac:dyDescent="0.25">
      <c r="A33" s="25" t="s">
        <v>52</v>
      </c>
      <c r="B33" s="24">
        <v>2013</v>
      </c>
      <c r="C33" s="24">
        <v>1778</v>
      </c>
      <c r="D33" s="24">
        <v>11156</v>
      </c>
      <c r="E33" s="24">
        <v>0.15937999999999999</v>
      </c>
      <c r="F33" s="24">
        <v>0.15214</v>
      </c>
      <c r="G33" s="24">
        <v>0.16696</v>
      </c>
      <c r="H33" s="24">
        <v>0</v>
      </c>
      <c r="I33" s="24" t="s">
        <v>1</v>
      </c>
      <c r="J33" s="24" t="s">
        <v>1</v>
      </c>
      <c r="K33" s="24" t="s">
        <v>1</v>
      </c>
      <c r="L33" s="24" t="s">
        <v>1</v>
      </c>
      <c r="M33" s="24"/>
      <c r="N33" s="24">
        <v>1.0740000000000001</v>
      </c>
      <c r="O33" s="24">
        <v>1.0225</v>
      </c>
      <c r="P33" s="24">
        <v>1.1281000000000001</v>
      </c>
      <c r="Q33" s="24">
        <v>4.4169999999999999E-3</v>
      </c>
      <c r="R33" s="24">
        <v>1</v>
      </c>
      <c r="S33" s="24"/>
    </row>
    <row r="34" spans="1:19" x14ac:dyDescent="0.25">
      <c r="A34" s="25" t="s">
        <v>52</v>
      </c>
      <c r="B34" s="24">
        <v>2014</v>
      </c>
      <c r="C34" s="24">
        <v>1702</v>
      </c>
      <c r="D34" s="24">
        <v>10704</v>
      </c>
      <c r="E34" s="24">
        <v>0.15901000000000001</v>
      </c>
      <c r="F34" s="24">
        <v>0.15162999999999999</v>
      </c>
      <c r="G34" s="24">
        <v>0.16674</v>
      </c>
      <c r="H34" s="24">
        <v>0</v>
      </c>
      <c r="I34" s="24" t="s">
        <v>1</v>
      </c>
      <c r="J34" s="24" t="s">
        <v>1</v>
      </c>
      <c r="K34" s="24" t="s">
        <v>1</v>
      </c>
      <c r="L34" s="24" t="s">
        <v>1</v>
      </c>
      <c r="M34" s="24"/>
      <c r="N34" s="24">
        <v>1.0693999999999999</v>
      </c>
      <c r="O34" s="24">
        <v>1.0170999999999999</v>
      </c>
      <c r="P34" s="24">
        <v>1.1243000000000001</v>
      </c>
      <c r="Q34" s="24">
        <v>8.7329999999999994E-3</v>
      </c>
      <c r="R34" s="24">
        <v>1</v>
      </c>
      <c r="S34" s="24"/>
    </row>
    <row r="35" spans="1:19" x14ac:dyDescent="0.25">
      <c r="A35" s="25" t="s">
        <v>52</v>
      </c>
      <c r="B35" s="24">
        <v>2015</v>
      </c>
      <c r="C35" s="24">
        <v>1773</v>
      </c>
      <c r="D35" s="24">
        <v>10745</v>
      </c>
      <c r="E35" s="24">
        <v>0.16500999999999999</v>
      </c>
      <c r="F35" s="24">
        <v>0.1575</v>
      </c>
      <c r="G35" s="24">
        <v>0.17287</v>
      </c>
      <c r="H35" s="24">
        <v>0</v>
      </c>
      <c r="I35" s="24" t="s">
        <v>1</v>
      </c>
      <c r="J35" s="24" t="s">
        <v>1</v>
      </c>
      <c r="K35" s="24" t="s">
        <v>1</v>
      </c>
      <c r="L35" s="24" t="s">
        <v>1</v>
      </c>
      <c r="M35" s="24"/>
      <c r="N35" s="24">
        <v>1.1165</v>
      </c>
      <c r="O35" s="24">
        <v>1.0629</v>
      </c>
      <c r="P35" s="24">
        <v>1.1729000000000001</v>
      </c>
      <c r="Q35" s="24">
        <v>1.1E-5</v>
      </c>
      <c r="R35" s="24">
        <v>1</v>
      </c>
      <c r="S35" s="24"/>
    </row>
    <row r="36" spans="1:19" x14ac:dyDescent="0.25">
      <c r="A36" s="25" t="s">
        <v>52</v>
      </c>
      <c r="B36" s="24">
        <v>2016</v>
      </c>
      <c r="C36" s="24">
        <v>1645</v>
      </c>
      <c r="D36" s="24">
        <v>9827</v>
      </c>
      <c r="E36" s="24">
        <v>0.16739999999999999</v>
      </c>
      <c r="F36" s="24">
        <v>0.1595</v>
      </c>
      <c r="G36" s="24">
        <v>0.17568</v>
      </c>
      <c r="H36" s="24">
        <v>0</v>
      </c>
      <c r="I36" s="24">
        <v>1.0371999999999999</v>
      </c>
      <c r="J36" s="24">
        <v>0.97</v>
      </c>
      <c r="K36" s="24">
        <v>1.109</v>
      </c>
      <c r="L36" s="24">
        <v>0.28489300000000001</v>
      </c>
      <c r="M36" s="24"/>
      <c r="N36" s="24">
        <v>1.1289</v>
      </c>
      <c r="O36" s="24">
        <v>1.0728</v>
      </c>
      <c r="P36" s="24">
        <v>1.1878</v>
      </c>
      <c r="Q36" s="24">
        <v>3.0000000000000001E-6</v>
      </c>
      <c r="R36" s="24">
        <v>1</v>
      </c>
      <c r="S36" s="24"/>
    </row>
    <row r="37" spans="1:19" x14ac:dyDescent="0.25">
      <c r="A37" s="25" t="s">
        <v>29</v>
      </c>
      <c r="B37" s="24">
        <v>2011</v>
      </c>
      <c r="C37" s="24">
        <v>15314</v>
      </c>
      <c r="D37" s="24">
        <v>103722</v>
      </c>
      <c r="E37" s="24">
        <v>0.14763999999999999</v>
      </c>
      <c r="F37" s="24">
        <v>0.14532</v>
      </c>
      <c r="G37" s="24">
        <v>0.15</v>
      </c>
      <c r="H37" s="24">
        <v>0</v>
      </c>
      <c r="I37" s="24" t="s">
        <v>1</v>
      </c>
      <c r="J37" s="24" t="s">
        <v>1</v>
      </c>
      <c r="K37" s="24" t="s">
        <v>1</v>
      </c>
      <c r="L37" s="24" t="s">
        <v>1</v>
      </c>
      <c r="M37" s="24"/>
      <c r="N37" s="24" t="s">
        <v>1</v>
      </c>
      <c r="O37" s="24" t="s">
        <v>1</v>
      </c>
      <c r="P37" s="24" t="s">
        <v>1</v>
      </c>
      <c r="Q37" s="24" t="s">
        <v>1</v>
      </c>
      <c r="R37" s="24"/>
      <c r="S37" s="24"/>
    </row>
    <row r="38" spans="1:19" x14ac:dyDescent="0.25">
      <c r="A38" s="25" t="s">
        <v>29</v>
      </c>
      <c r="B38" s="24">
        <v>2012</v>
      </c>
      <c r="C38" s="24">
        <v>15396</v>
      </c>
      <c r="D38" s="24">
        <v>102943</v>
      </c>
      <c r="E38" s="24">
        <v>0.14956</v>
      </c>
      <c r="F38" s="24">
        <v>0.14721000000000001</v>
      </c>
      <c r="G38" s="24">
        <v>0.15193999999999999</v>
      </c>
      <c r="H38" s="24">
        <v>0</v>
      </c>
      <c r="I38" s="24" t="s">
        <v>1</v>
      </c>
      <c r="J38" s="24" t="s">
        <v>1</v>
      </c>
      <c r="K38" s="24" t="s">
        <v>1</v>
      </c>
      <c r="L38" s="24" t="s">
        <v>1</v>
      </c>
      <c r="M38" s="24"/>
      <c r="N38" s="24" t="s">
        <v>1</v>
      </c>
      <c r="O38" s="24" t="s">
        <v>1</v>
      </c>
      <c r="P38" s="24" t="s">
        <v>1</v>
      </c>
      <c r="Q38" s="24" t="s">
        <v>1</v>
      </c>
      <c r="R38" s="24"/>
      <c r="S38" s="24"/>
    </row>
    <row r="39" spans="1:19" x14ac:dyDescent="0.25">
      <c r="A39" s="25" t="s">
        <v>29</v>
      </c>
      <c r="B39" s="24">
        <v>2013</v>
      </c>
      <c r="C39" s="24">
        <v>15006</v>
      </c>
      <c r="D39" s="24">
        <v>101123</v>
      </c>
      <c r="E39" s="24">
        <v>0.14838999999999999</v>
      </c>
      <c r="F39" s="24">
        <v>0.14604</v>
      </c>
      <c r="G39" s="24">
        <v>0.15079000000000001</v>
      </c>
      <c r="H39" s="24">
        <v>0</v>
      </c>
      <c r="I39" s="24" t="s">
        <v>1</v>
      </c>
      <c r="J39" s="24" t="s">
        <v>1</v>
      </c>
      <c r="K39" s="24" t="s">
        <v>1</v>
      </c>
      <c r="L39" s="24" t="s">
        <v>1</v>
      </c>
      <c r="M39" s="24"/>
      <c r="N39" s="24" t="s">
        <v>1</v>
      </c>
      <c r="O39" s="24" t="s">
        <v>1</v>
      </c>
      <c r="P39" s="24" t="s">
        <v>1</v>
      </c>
      <c r="Q39" s="24" t="s">
        <v>1</v>
      </c>
      <c r="R39" s="24"/>
      <c r="S39" s="24"/>
    </row>
    <row r="40" spans="1:19" x14ac:dyDescent="0.25">
      <c r="A40" s="25" t="s">
        <v>29</v>
      </c>
      <c r="B40" s="24">
        <v>2014</v>
      </c>
      <c r="C40" s="24">
        <v>15042</v>
      </c>
      <c r="D40" s="24">
        <v>101162</v>
      </c>
      <c r="E40" s="24">
        <v>0.14868999999999999</v>
      </c>
      <c r="F40" s="24">
        <v>0.14632999999999999</v>
      </c>
      <c r="G40" s="24">
        <v>0.15109</v>
      </c>
      <c r="H40" s="24">
        <v>0</v>
      </c>
      <c r="I40" s="24" t="s">
        <v>1</v>
      </c>
      <c r="J40" s="24" t="s">
        <v>1</v>
      </c>
      <c r="K40" s="24" t="s">
        <v>1</v>
      </c>
      <c r="L40" s="24" t="s">
        <v>1</v>
      </c>
      <c r="M40" s="24"/>
      <c r="N40" s="24" t="s">
        <v>1</v>
      </c>
      <c r="O40" s="24" t="s">
        <v>1</v>
      </c>
      <c r="P40" s="24" t="s">
        <v>1</v>
      </c>
      <c r="Q40" s="24" t="s">
        <v>1</v>
      </c>
      <c r="R40" s="24"/>
      <c r="S40" s="24"/>
    </row>
    <row r="41" spans="1:19" x14ac:dyDescent="0.25">
      <c r="A41" s="25" t="s">
        <v>29</v>
      </c>
      <c r="B41" s="24">
        <v>2015</v>
      </c>
      <c r="C41" s="24">
        <v>14976</v>
      </c>
      <c r="D41" s="24">
        <v>101335</v>
      </c>
      <c r="E41" s="24">
        <v>0.14779</v>
      </c>
      <c r="F41" s="24">
        <v>0.14544000000000001</v>
      </c>
      <c r="G41" s="24">
        <v>0.15017</v>
      </c>
      <c r="H41" s="24">
        <v>0</v>
      </c>
      <c r="I41" s="24" t="s">
        <v>1</v>
      </c>
      <c r="J41" s="24" t="s">
        <v>1</v>
      </c>
      <c r="K41" s="24" t="s">
        <v>1</v>
      </c>
      <c r="L41" s="24" t="s">
        <v>1</v>
      </c>
      <c r="M41" s="24"/>
      <c r="N41" s="24" t="s">
        <v>1</v>
      </c>
      <c r="O41" s="24" t="s">
        <v>1</v>
      </c>
      <c r="P41" s="24" t="s">
        <v>1</v>
      </c>
      <c r="Q41" s="24" t="s">
        <v>1</v>
      </c>
      <c r="R41" s="24"/>
      <c r="S41" s="24"/>
    </row>
    <row r="42" spans="1:19" x14ac:dyDescent="0.25">
      <c r="A42" s="25" t="s">
        <v>29</v>
      </c>
      <c r="B42" s="24">
        <v>2016</v>
      </c>
      <c r="C42" s="24">
        <v>14924</v>
      </c>
      <c r="D42" s="24">
        <v>100642</v>
      </c>
      <c r="E42" s="24">
        <v>0.14829000000000001</v>
      </c>
      <c r="F42" s="24">
        <v>0.14593</v>
      </c>
      <c r="G42" s="24">
        <v>0.15068999999999999</v>
      </c>
      <c r="H42" s="24">
        <v>0</v>
      </c>
      <c r="I42" s="24">
        <v>1.0044</v>
      </c>
      <c r="J42" s="24">
        <v>0.98199999999999998</v>
      </c>
      <c r="K42" s="24">
        <v>1.0273000000000001</v>
      </c>
      <c r="L42" s="24">
        <v>0.70543900000000004</v>
      </c>
      <c r="M42" s="24"/>
      <c r="N42" s="24" t="s">
        <v>1</v>
      </c>
      <c r="O42" s="24" t="s">
        <v>1</v>
      </c>
      <c r="P42" s="24" t="s">
        <v>1</v>
      </c>
      <c r="Q42" s="24" t="s">
        <v>1</v>
      </c>
      <c r="R42" s="24"/>
      <c r="S42" s="24"/>
    </row>
    <row r="43" spans="1:19" x14ac:dyDescent="0.25">
      <c r="A43" s="23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</row>
    <row r="44" spans="1:19" x14ac:dyDescent="0.25">
      <c r="A44" s="26" t="s">
        <v>53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</row>
  </sheetData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44"/>
  <sheetViews>
    <sheetView workbookViewId="0"/>
  </sheetViews>
  <sheetFormatPr defaultRowHeight="15" x14ac:dyDescent="0.25"/>
  <cols>
    <col min="1" max="1" width="14.5703125" customWidth="1"/>
    <col min="2" max="2" width="9.42578125" bestFit="1" customWidth="1"/>
    <col min="3" max="4" width="12.7109375" customWidth="1"/>
  </cols>
  <sheetData>
    <row r="1" spans="1:19" x14ac:dyDescent="0.25">
      <c r="A1" t="s">
        <v>9</v>
      </c>
      <c r="B1" t="s">
        <v>57</v>
      </c>
    </row>
    <row r="2" spans="1:19" x14ac:dyDescent="0.25">
      <c r="A2" t="s">
        <v>10</v>
      </c>
      <c r="B2" s="22">
        <v>43999</v>
      </c>
    </row>
    <row r="4" spans="1:19" x14ac:dyDescent="0.25">
      <c r="A4" s="26" t="s">
        <v>58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pans="1:19" ht="15.75" thickBot="1" x14ac:dyDescent="0.3">
      <c r="A5" s="2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 x14ac:dyDescent="0.25">
      <c r="A6" s="28" t="s">
        <v>15</v>
      </c>
      <c r="B6" s="27" t="s">
        <v>0</v>
      </c>
      <c r="C6" s="27" t="s">
        <v>17</v>
      </c>
      <c r="D6" s="27" t="s">
        <v>18</v>
      </c>
      <c r="E6" s="27" t="s">
        <v>19</v>
      </c>
      <c r="F6" s="27" t="s">
        <v>20</v>
      </c>
      <c r="G6" s="27" t="s">
        <v>21</v>
      </c>
      <c r="H6" s="27" t="s">
        <v>22</v>
      </c>
      <c r="I6" s="27" t="s">
        <v>38</v>
      </c>
      <c r="J6" s="27" t="s">
        <v>39</v>
      </c>
      <c r="K6" s="27" t="s">
        <v>40</v>
      </c>
      <c r="L6" s="27" t="s">
        <v>41</v>
      </c>
      <c r="M6" s="27" t="s">
        <v>42</v>
      </c>
      <c r="N6" s="27" t="s">
        <v>43</v>
      </c>
      <c r="O6" s="27" t="s">
        <v>44</v>
      </c>
      <c r="P6" s="27" t="s">
        <v>45</v>
      </c>
      <c r="Q6" s="27" t="s">
        <v>46</v>
      </c>
      <c r="R6" s="27" t="s">
        <v>47</v>
      </c>
      <c r="S6" s="27" t="s">
        <v>28</v>
      </c>
    </row>
    <row r="7" spans="1:19" x14ac:dyDescent="0.25">
      <c r="A7" s="25" t="s">
        <v>48</v>
      </c>
      <c r="B7" s="24">
        <v>2011</v>
      </c>
      <c r="C7" s="24">
        <v>58399</v>
      </c>
      <c r="D7" s="24">
        <v>693746</v>
      </c>
      <c r="E7" s="24">
        <v>8.4180000000000005E-2</v>
      </c>
      <c r="F7" s="24">
        <v>8.3500000000000005E-2</v>
      </c>
      <c r="G7" s="24">
        <v>8.4860000000000005E-2</v>
      </c>
      <c r="H7" s="24">
        <v>0</v>
      </c>
      <c r="I7" s="24" t="s">
        <v>1</v>
      </c>
      <c r="J7" s="24" t="s">
        <v>1</v>
      </c>
      <c r="K7" s="24" t="s">
        <v>1</v>
      </c>
      <c r="L7" s="24" t="s">
        <v>1</v>
      </c>
      <c r="M7" s="24"/>
      <c r="N7" s="24">
        <v>0.96870000000000001</v>
      </c>
      <c r="O7" s="24">
        <v>0.96040000000000003</v>
      </c>
      <c r="P7" s="24">
        <v>0.97699999999999998</v>
      </c>
      <c r="Q7" s="24">
        <v>0</v>
      </c>
      <c r="R7" s="24">
        <v>1</v>
      </c>
      <c r="S7" s="24"/>
    </row>
    <row r="8" spans="1:19" x14ac:dyDescent="0.25">
      <c r="A8" s="25" t="s">
        <v>48</v>
      </c>
      <c r="B8" s="24">
        <v>2012</v>
      </c>
      <c r="C8" s="24">
        <v>60313</v>
      </c>
      <c r="D8" s="24">
        <v>710312</v>
      </c>
      <c r="E8" s="24">
        <v>8.4909999999999999E-2</v>
      </c>
      <c r="F8" s="24">
        <v>8.4239999999999995E-2</v>
      </c>
      <c r="G8" s="24">
        <v>8.5589999999999999E-2</v>
      </c>
      <c r="H8" s="24">
        <v>0</v>
      </c>
      <c r="I8" s="24" t="s">
        <v>1</v>
      </c>
      <c r="J8" s="24" t="s">
        <v>1</v>
      </c>
      <c r="K8" s="24" t="s">
        <v>1</v>
      </c>
      <c r="L8" s="24" t="s">
        <v>1</v>
      </c>
      <c r="M8" s="24"/>
      <c r="N8" s="24">
        <v>0.97060000000000002</v>
      </c>
      <c r="O8" s="24">
        <v>0.96240000000000003</v>
      </c>
      <c r="P8" s="24">
        <v>0.9788</v>
      </c>
      <c r="Q8" s="24">
        <v>0</v>
      </c>
      <c r="R8" s="24">
        <v>1</v>
      </c>
      <c r="S8" s="24"/>
    </row>
    <row r="9" spans="1:19" x14ac:dyDescent="0.25">
      <c r="A9" s="25" t="s">
        <v>48</v>
      </c>
      <c r="B9" s="24">
        <v>2013</v>
      </c>
      <c r="C9" s="24">
        <v>60875</v>
      </c>
      <c r="D9" s="24">
        <v>740264</v>
      </c>
      <c r="E9" s="24">
        <v>8.2229999999999998E-2</v>
      </c>
      <c r="F9" s="24">
        <v>8.158E-2</v>
      </c>
      <c r="G9" s="24">
        <v>8.2890000000000005E-2</v>
      </c>
      <c r="H9" s="24">
        <v>0</v>
      </c>
      <c r="I9" s="24" t="s">
        <v>1</v>
      </c>
      <c r="J9" s="24" t="s">
        <v>1</v>
      </c>
      <c r="K9" s="24" t="s">
        <v>1</v>
      </c>
      <c r="L9" s="24" t="s">
        <v>1</v>
      </c>
      <c r="M9" s="24"/>
      <c r="N9" s="24">
        <v>0.99060000000000004</v>
      </c>
      <c r="O9" s="24">
        <v>0.98229999999999995</v>
      </c>
      <c r="P9" s="24">
        <v>0.99890000000000001</v>
      </c>
      <c r="Q9" s="24">
        <v>2.7151000000000002E-2</v>
      </c>
      <c r="R9" s="24"/>
      <c r="S9" s="24"/>
    </row>
    <row r="10" spans="1:19" x14ac:dyDescent="0.25">
      <c r="A10" s="25" t="s">
        <v>48</v>
      </c>
      <c r="B10" s="24">
        <v>2014</v>
      </c>
      <c r="C10" s="24">
        <v>62449</v>
      </c>
      <c r="D10" s="24">
        <v>764968</v>
      </c>
      <c r="E10" s="24">
        <v>8.1640000000000004E-2</v>
      </c>
      <c r="F10" s="24">
        <v>8.1000000000000003E-2</v>
      </c>
      <c r="G10" s="24">
        <v>8.2280000000000006E-2</v>
      </c>
      <c r="H10" s="24">
        <v>0</v>
      </c>
      <c r="I10" s="24" t="s">
        <v>1</v>
      </c>
      <c r="J10" s="24" t="s">
        <v>1</v>
      </c>
      <c r="K10" s="24" t="s">
        <v>1</v>
      </c>
      <c r="L10" s="24" t="s">
        <v>1</v>
      </c>
      <c r="M10" s="24"/>
      <c r="N10" s="24">
        <v>0.97770000000000001</v>
      </c>
      <c r="O10" s="24">
        <v>0.96970000000000001</v>
      </c>
      <c r="P10" s="24">
        <v>0.9859</v>
      </c>
      <c r="Q10" s="24">
        <v>0</v>
      </c>
      <c r="R10" s="24">
        <v>1</v>
      </c>
      <c r="S10" s="24"/>
    </row>
    <row r="11" spans="1:19" x14ac:dyDescent="0.25">
      <c r="A11" s="25" t="s">
        <v>48</v>
      </c>
      <c r="B11" s="24">
        <v>2015</v>
      </c>
      <c r="C11" s="24">
        <v>64805</v>
      </c>
      <c r="D11" s="24">
        <v>770302</v>
      </c>
      <c r="E11" s="24">
        <v>8.4129999999999996E-2</v>
      </c>
      <c r="F11" s="24">
        <v>8.3479999999999999E-2</v>
      </c>
      <c r="G11" s="24">
        <v>8.4779999999999994E-2</v>
      </c>
      <c r="H11" s="24">
        <v>0</v>
      </c>
      <c r="I11" s="24" t="s">
        <v>1</v>
      </c>
      <c r="J11" s="24" t="s">
        <v>1</v>
      </c>
      <c r="K11" s="24" t="s">
        <v>1</v>
      </c>
      <c r="L11" s="24" t="s">
        <v>1</v>
      </c>
      <c r="M11" s="24"/>
      <c r="N11" s="24">
        <v>1.012</v>
      </c>
      <c r="O11" s="24">
        <v>1.0038</v>
      </c>
      <c r="P11" s="24">
        <v>1.0203</v>
      </c>
      <c r="Q11" s="24">
        <v>4.1139999999999996E-3</v>
      </c>
      <c r="R11" s="24">
        <v>1</v>
      </c>
      <c r="S11" s="24"/>
    </row>
    <row r="12" spans="1:19" x14ac:dyDescent="0.25">
      <c r="A12" s="25" t="s">
        <v>48</v>
      </c>
      <c r="B12" s="24">
        <v>2016</v>
      </c>
      <c r="C12" s="24">
        <v>63744</v>
      </c>
      <c r="D12" s="24">
        <v>782555</v>
      </c>
      <c r="E12" s="24">
        <v>8.1460000000000005E-2</v>
      </c>
      <c r="F12" s="24">
        <v>8.0829999999999999E-2</v>
      </c>
      <c r="G12" s="24">
        <v>8.2089999999999996E-2</v>
      </c>
      <c r="H12" s="24">
        <v>0</v>
      </c>
      <c r="I12" s="24">
        <v>0.9677</v>
      </c>
      <c r="J12" s="24">
        <v>0.95679999999999998</v>
      </c>
      <c r="K12" s="24">
        <v>0.97860000000000003</v>
      </c>
      <c r="L12" s="24">
        <v>0</v>
      </c>
      <c r="M12" s="24">
        <v>1</v>
      </c>
      <c r="N12" s="24">
        <v>0.98560000000000003</v>
      </c>
      <c r="O12" s="24">
        <v>0.97750000000000004</v>
      </c>
      <c r="P12" s="24">
        <v>0.99370000000000003</v>
      </c>
      <c r="Q12" s="24">
        <v>5.2599999999999999E-4</v>
      </c>
      <c r="R12" s="24">
        <v>1</v>
      </c>
      <c r="S12" s="24"/>
    </row>
    <row r="13" spans="1:19" x14ac:dyDescent="0.25">
      <c r="A13" s="25" t="s">
        <v>49</v>
      </c>
      <c r="B13" s="24">
        <v>2011</v>
      </c>
      <c r="C13" s="24">
        <v>278482</v>
      </c>
      <c r="D13" s="24">
        <v>3426960</v>
      </c>
      <c r="E13" s="24">
        <v>8.1259999999999999E-2</v>
      </c>
      <c r="F13" s="24">
        <v>8.0960000000000004E-2</v>
      </c>
      <c r="G13" s="24">
        <v>8.1559999999999994E-2</v>
      </c>
      <c r="H13" s="24">
        <v>0</v>
      </c>
      <c r="I13" s="24" t="s">
        <v>1</v>
      </c>
      <c r="J13" s="24" t="s">
        <v>1</v>
      </c>
      <c r="K13" s="24" t="s">
        <v>1</v>
      </c>
      <c r="L13" s="24" t="s">
        <v>1</v>
      </c>
      <c r="M13" s="24"/>
      <c r="N13" s="24">
        <v>0.93510000000000004</v>
      </c>
      <c r="O13" s="24">
        <v>0.93079999999999996</v>
      </c>
      <c r="P13" s="24">
        <v>0.93940000000000001</v>
      </c>
      <c r="Q13" s="24">
        <v>0</v>
      </c>
      <c r="R13" s="24">
        <v>1</v>
      </c>
      <c r="S13" s="24"/>
    </row>
    <row r="14" spans="1:19" x14ac:dyDescent="0.25">
      <c r="A14" s="25" t="s">
        <v>49</v>
      </c>
      <c r="B14" s="24">
        <v>2012</v>
      </c>
      <c r="C14" s="24">
        <v>287950</v>
      </c>
      <c r="D14" s="24">
        <v>3504378</v>
      </c>
      <c r="E14" s="24">
        <v>8.2170000000000007E-2</v>
      </c>
      <c r="F14" s="24">
        <v>8.1869999999999998E-2</v>
      </c>
      <c r="G14" s="24">
        <v>8.2470000000000002E-2</v>
      </c>
      <c r="H14" s="24">
        <v>0</v>
      </c>
      <c r="I14" s="24" t="s">
        <v>1</v>
      </c>
      <c r="J14" s="24" t="s">
        <v>1</v>
      </c>
      <c r="K14" s="24" t="s">
        <v>1</v>
      </c>
      <c r="L14" s="24" t="s">
        <v>1</v>
      </c>
      <c r="M14" s="24"/>
      <c r="N14" s="24">
        <v>0.93920000000000003</v>
      </c>
      <c r="O14" s="24">
        <v>0.93500000000000005</v>
      </c>
      <c r="P14" s="24">
        <v>0.94350000000000001</v>
      </c>
      <c r="Q14" s="24">
        <v>0</v>
      </c>
      <c r="R14" s="24">
        <v>1</v>
      </c>
      <c r="S14" s="24"/>
    </row>
    <row r="15" spans="1:19" x14ac:dyDescent="0.25">
      <c r="A15" s="25" t="s">
        <v>49</v>
      </c>
      <c r="B15" s="24">
        <v>2013</v>
      </c>
      <c r="C15" s="24">
        <v>279586</v>
      </c>
      <c r="D15" s="24">
        <v>3578679</v>
      </c>
      <c r="E15" s="24">
        <v>7.8130000000000005E-2</v>
      </c>
      <c r="F15" s="24">
        <v>7.7840000000000006E-2</v>
      </c>
      <c r="G15" s="24">
        <v>7.8420000000000004E-2</v>
      </c>
      <c r="H15" s="24">
        <v>0</v>
      </c>
      <c r="I15" s="24" t="s">
        <v>1</v>
      </c>
      <c r="J15" s="24" t="s">
        <v>1</v>
      </c>
      <c r="K15" s="24" t="s">
        <v>1</v>
      </c>
      <c r="L15" s="24" t="s">
        <v>1</v>
      </c>
      <c r="M15" s="24"/>
      <c r="N15" s="24">
        <v>0.94110000000000005</v>
      </c>
      <c r="O15" s="24">
        <v>0.93669999999999998</v>
      </c>
      <c r="P15" s="24">
        <v>0.94540000000000002</v>
      </c>
      <c r="Q15" s="24">
        <v>0</v>
      </c>
      <c r="R15" s="24">
        <v>1</v>
      </c>
      <c r="S15" s="24"/>
    </row>
    <row r="16" spans="1:19" x14ac:dyDescent="0.25">
      <c r="A16" s="25" t="s">
        <v>49</v>
      </c>
      <c r="B16" s="24">
        <v>2014</v>
      </c>
      <c r="C16" s="24">
        <v>296373</v>
      </c>
      <c r="D16" s="24">
        <v>3713412</v>
      </c>
      <c r="E16" s="24">
        <v>7.9810000000000006E-2</v>
      </c>
      <c r="F16" s="24">
        <v>7.9519999999999993E-2</v>
      </c>
      <c r="G16" s="24">
        <v>8.0100000000000005E-2</v>
      </c>
      <c r="H16" s="24">
        <v>0</v>
      </c>
      <c r="I16" s="24" t="s">
        <v>1</v>
      </c>
      <c r="J16" s="24" t="s">
        <v>1</v>
      </c>
      <c r="K16" s="24" t="s">
        <v>1</v>
      </c>
      <c r="L16" s="24" t="s">
        <v>1</v>
      </c>
      <c r="M16" s="24"/>
      <c r="N16" s="24">
        <v>0.95589999999999997</v>
      </c>
      <c r="O16" s="24">
        <v>0.9516</v>
      </c>
      <c r="P16" s="24">
        <v>0.96020000000000005</v>
      </c>
      <c r="Q16" s="24">
        <v>0</v>
      </c>
      <c r="R16" s="24">
        <v>1</v>
      </c>
      <c r="S16" s="24"/>
    </row>
    <row r="17" spans="1:19" x14ac:dyDescent="0.25">
      <c r="A17" s="25" t="s">
        <v>49</v>
      </c>
      <c r="B17" s="24">
        <v>2015</v>
      </c>
      <c r="C17" s="24">
        <v>299921</v>
      </c>
      <c r="D17" s="24">
        <v>3827699</v>
      </c>
      <c r="E17" s="24">
        <v>7.8359999999999999E-2</v>
      </c>
      <c r="F17" s="24">
        <v>7.8079999999999997E-2</v>
      </c>
      <c r="G17" s="24">
        <v>7.8640000000000002E-2</v>
      </c>
      <c r="H17" s="24">
        <v>0</v>
      </c>
      <c r="I17" s="24" t="s">
        <v>1</v>
      </c>
      <c r="J17" s="24" t="s">
        <v>1</v>
      </c>
      <c r="K17" s="24" t="s">
        <v>1</v>
      </c>
      <c r="L17" s="24" t="s">
        <v>1</v>
      </c>
      <c r="M17" s="24"/>
      <c r="N17" s="24">
        <v>0.94259999999999999</v>
      </c>
      <c r="O17" s="24">
        <v>0.93830000000000002</v>
      </c>
      <c r="P17" s="24">
        <v>0.94679999999999997</v>
      </c>
      <c r="Q17" s="24">
        <v>0</v>
      </c>
      <c r="R17" s="24">
        <v>1</v>
      </c>
      <c r="S17" s="24"/>
    </row>
    <row r="18" spans="1:19" x14ac:dyDescent="0.25">
      <c r="A18" s="25" t="s">
        <v>49</v>
      </c>
      <c r="B18" s="24">
        <v>2016</v>
      </c>
      <c r="C18" s="24">
        <v>307497</v>
      </c>
      <c r="D18" s="24">
        <v>3919457</v>
      </c>
      <c r="E18" s="24">
        <v>7.8450000000000006E-2</v>
      </c>
      <c r="F18" s="24">
        <v>7.8179999999999999E-2</v>
      </c>
      <c r="G18" s="24">
        <v>7.8729999999999994E-2</v>
      </c>
      <c r="H18" s="24">
        <v>0</v>
      </c>
      <c r="I18" s="24">
        <v>0.96540000000000004</v>
      </c>
      <c r="J18" s="24">
        <v>0.96050000000000002</v>
      </c>
      <c r="K18" s="24">
        <v>0.97040000000000004</v>
      </c>
      <c r="L18" s="24">
        <v>0</v>
      </c>
      <c r="M18" s="24">
        <v>1</v>
      </c>
      <c r="N18" s="24">
        <v>0.94920000000000004</v>
      </c>
      <c r="O18" s="24">
        <v>0.94499999999999995</v>
      </c>
      <c r="P18" s="24">
        <v>0.95350000000000001</v>
      </c>
      <c r="Q18" s="24">
        <v>0</v>
      </c>
      <c r="R18" s="24">
        <v>1</v>
      </c>
      <c r="S18" s="24"/>
    </row>
    <row r="19" spans="1:19" x14ac:dyDescent="0.25">
      <c r="A19" s="25" t="s">
        <v>50</v>
      </c>
      <c r="B19" s="24">
        <v>2011</v>
      </c>
      <c r="C19" s="24">
        <v>100649</v>
      </c>
      <c r="D19" s="24">
        <v>856804</v>
      </c>
      <c r="E19" s="24">
        <v>0.11747</v>
      </c>
      <c r="F19" s="24">
        <v>0.11675000000000001</v>
      </c>
      <c r="G19" s="24">
        <v>0.1182</v>
      </c>
      <c r="H19" s="24">
        <v>0</v>
      </c>
      <c r="I19" s="24" t="s">
        <v>1</v>
      </c>
      <c r="J19" s="24" t="s">
        <v>1</v>
      </c>
      <c r="K19" s="24" t="s">
        <v>1</v>
      </c>
      <c r="L19" s="24" t="s">
        <v>1</v>
      </c>
      <c r="M19" s="24"/>
      <c r="N19" s="24">
        <v>1.3516999999999999</v>
      </c>
      <c r="O19" s="24">
        <v>1.3426</v>
      </c>
      <c r="P19" s="24">
        <v>1.3609</v>
      </c>
      <c r="Q19" s="24">
        <v>0</v>
      </c>
      <c r="R19" s="24">
        <v>1</v>
      </c>
      <c r="S19" s="24"/>
    </row>
    <row r="20" spans="1:19" x14ac:dyDescent="0.25">
      <c r="A20" s="25" t="s">
        <v>50</v>
      </c>
      <c r="B20" s="24">
        <v>2012</v>
      </c>
      <c r="C20" s="24">
        <v>102265</v>
      </c>
      <c r="D20" s="24">
        <v>870981</v>
      </c>
      <c r="E20" s="24">
        <v>0.11741</v>
      </c>
      <c r="F20" s="24">
        <v>0.1167</v>
      </c>
      <c r="G20" s="24">
        <v>0.11814</v>
      </c>
      <c r="H20" s="24">
        <v>0</v>
      </c>
      <c r="I20" s="24" t="s">
        <v>1</v>
      </c>
      <c r="J20" s="24" t="s">
        <v>1</v>
      </c>
      <c r="K20" s="24" t="s">
        <v>1</v>
      </c>
      <c r="L20" s="24" t="s">
        <v>1</v>
      </c>
      <c r="M20" s="24"/>
      <c r="N20" s="24">
        <v>1.3421000000000001</v>
      </c>
      <c r="O20" s="24">
        <v>1.3331</v>
      </c>
      <c r="P20" s="24">
        <v>1.3511</v>
      </c>
      <c r="Q20" s="24">
        <v>0</v>
      </c>
      <c r="R20" s="24">
        <v>1</v>
      </c>
      <c r="S20" s="24"/>
    </row>
    <row r="21" spans="1:19" x14ac:dyDescent="0.25">
      <c r="A21" s="25" t="s">
        <v>50</v>
      </c>
      <c r="B21" s="24">
        <v>2013</v>
      </c>
      <c r="C21" s="24">
        <v>96944</v>
      </c>
      <c r="D21" s="24">
        <v>877429</v>
      </c>
      <c r="E21" s="24">
        <v>0.11049</v>
      </c>
      <c r="F21" s="24">
        <v>0.10979</v>
      </c>
      <c r="G21" s="24">
        <v>0.11118</v>
      </c>
      <c r="H21" s="24">
        <v>0</v>
      </c>
      <c r="I21" s="24" t="s">
        <v>1</v>
      </c>
      <c r="J21" s="24" t="s">
        <v>1</v>
      </c>
      <c r="K21" s="24" t="s">
        <v>1</v>
      </c>
      <c r="L21" s="24" t="s">
        <v>1</v>
      </c>
      <c r="M21" s="24"/>
      <c r="N21" s="24">
        <v>1.3309</v>
      </c>
      <c r="O21" s="24">
        <v>1.3218000000000001</v>
      </c>
      <c r="P21" s="24">
        <v>1.3401000000000001</v>
      </c>
      <c r="Q21" s="24">
        <v>0</v>
      </c>
      <c r="R21" s="24">
        <v>1</v>
      </c>
      <c r="S21" s="24"/>
    </row>
    <row r="22" spans="1:19" x14ac:dyDescent="0.25">
      <c r="A22" s="25" t="s">
        <v>50</v>
      </c>
      <c r="B22" s="24">
        <v>2014</v>
      </c>
      <c r="C22" s="24">
        <v>97441</v>
      </c>
      <c r="D22" s="24">
        <v>878008</v>
      </c>
      <c r="E22" s="24">
        <v>0.11098</v>
      </c>
      <c r="F22" s="24">
        <v>0.11028</v>
      </c>
      <c r="G22" s="24">
        <v>0.11168</v>
      </c>
      <c r="H22" s="24">
        <v>0</v>
      </c>
      <c r="I22" s="24" t="s">
        <v>1</v>
      </c>
      <c r="J22" s="24" t="s">
        <v>1</v>
      </c>
      <c r="K22" s="24" t="s">
        <v>1</v>
      </c>
      <c r="L22" s="24" t="s">
        <v>1</v>
      </c>
      <c r="M22" s="24"/>
      <c r="N22" s="24">
        <v>1.3291999999999999</v>
      </c>
      <c r="O22" s="24">
        <v>1.3201000000000001</v>
      </c>
      <c r="P22" s="24">
        <v>1.3383</v>
      </c>
      <c r="Q22" s="24">
        <v>0</v>
      </c>
      <c r="R22" s="24">
        <v>1</v>
      </c>
      <c r="S22" s="24"/>
    </row>
    <row r="23" spans="1:19" x14ac:dyDescent="0.25">
      <c r="A23" s="25" t="s">
        <v>50</v>
      </c>
      <c r="B23" s="24">
        <v>2015</v>
      </c>
      <c r="C23" s="24">
        <v>97654</v>
      </c>
      <c r="D23" s="24">
        <v>862069</v>
      </c>
      <c r="E23" s="24">
        <v>0.11328000000000001</v>
      </c>
      <c r="F23" s="24">
        <v>0.11257</v>
      </c>
      <c r="G23" s="24">
        <v>0.11398999999999999</v>
      </c>
      <c r="H23" s="24">
        <v>0</v>
      </c>
      <c r="I23" s="24" t="s">
        <v>1</v>
      </c>
      <c r="J23" s="24" t="s">
        <v>1</v>
      </c>
      <c r="K23" s="24" t="s">
        <v>1</v>
      </c>
      <c r="L23" s="24" t="s">
        <v>1</v>
      </c>
      <c r="M23" s="24"/>
      <c r="N23" s="24">
        <v>1.3627</v>
      </c>
      <c r="O23" s="24">
        <v>1.3533999999999999</v>
      </c>
      <c r="P23" s="24">
        <v>1.3720000000000001</v>
      </c>
      <c r="Q23" s="24">
        <v>0</v>
      </c>
      <c r="R23" s="24">
        <v>1</v>
      </c>
      <c r="S23" s="24"/>
    </row>
    <row r="24" spans="1:19" x14ac:dyDescent="0.25">
      <c r="A24" s="25" t="s">
        <v>50</v>
      </c>
      <c r="B24" s="24">
        <v>2016</v>
      </c>
      <c r="C24" s="24">
        <v>96703</v>
      </c>
      <c r="D24" s="24">
        <v>862222</v>
      </c>
      <c r="E24" s="24">
        <v>0.11216</v>
      </c>
      <c r="F24" s="24">
        <v>0.11144999999999999</v>
      </c>
      <c r="G24" s="24">
        <v>0.11286</v>
      </c>
      <c r="H24" s="24">
        <v>0</v>
      </c>
      <c r="I24" s="24">
        <v>0.95479999999999998</v>
      </c>
      <c r="J24" s="24">
        <v>0.94640000000000002</v>
      </c>
      <c r="K24" s="24">
        <v>0.96319999999999995</v>
      </c>
      <c r="L24" s="24">
        <v>0</v>
      </c>
      <c r="M24" s="24">
        <v>1</v>
      </c>
      <c r="N24" s="24">
        <v>1.357</v>
      </c>
      <c r="O24" s="24">
        <v>1.3476999999999999</v>
      </c>
      <c r="P24" s="24">
        <v>1.3663000000000001</v>
      </c>
      <c r="Q24" s="24">
        <v>0</v>
      </c>
      <c r="R24" s="24">
        <v>1</v>
      </c>
      <c r="S24" s="24"/>
    </row>
    <row r="25" spans="1:19" x14ac:dyDescent="0.25">
      <c r="A25" s="25" t="s">
        <v>51</v>
      </c>
      <c r="B25" s="24">
        <v>2011</v>
      </c>
      <c r="C25" s="24">
        <v>51927</v>
      </c>
      <c r="D25" s="24">
        <v>573633</v>
      </c>
      <c r="E25" s="24">
        <v>9.0520000000000003E-2</v>
      </c>
      <c r="F25" s="24">
        <v>8.9749999999999996E-2</v>
      </c>
      <c r="G25" s="24">
        <v>9.1300000000000006E-2</v>
      </c>
      <c r="H25" s="24">
        <v>0</v>
      </c>
      <c r="I25" s="24" t="s">
        <v>1</v>
      </c>
      <c r="J25" s="24" t="s">
        <v>1</v>
      </c>
      <c r="K25" s="24" t="s">
        <v>1</v>
      </c>
      <c r="L25" s="24" t="s">
        <v>1</v>
      </c>
      <c r="M25" s="24"/>
      <c r="N25" s="24">
        <v>1.0416000000000001</v>
      </c>
      <c r="O25" s="24">
        <v>1.0323</v>
      </c>
      <c r="P25" s="24">
        <v>1.0510999999999999</v>
      </c>
      <c r="Q25" s="24">
        <v>0</v>
      </c>
      <c r="R25" s="24">
        <v>1</v>
      </c>
      <c r="S25" s="24"/>
    </row>
    <row r="26" spans="1:19" x14ac:dyDescent="0.25">
      <c r="A26" s="25" t="s">
        <v>51</v>
      </c>
      <c r="B26" s="24">
        <v>2012</v>
      </c>
      <c r="C26" s="24">
        <v>53979</v>
      </c>
      <c r="D26" s="24">
        <v>588869</v>
      </c>
      <c r="E26" s="24">
        <v>9.1670000000000001E-2</v>
      </c>
      <c r="F26" s="24">
        <v>9.0899999999999995E-2</v>
      </c>
      <c r="G26" s="24">
        <v>9.2439999999999994E-2</v>
      </c>
      <c r="H26" s="24">
        <v>0</v>
      </c>
      <c r="I26" s="24" t="s">
        <v>1</v>
      </c>
      <c r="J26" s="24" t="s">
        <v>1</v>
      </c>
      <c r="K26" s="24" t="s">
        <v>1</v>
      </c>
      <c r="L26" s="24" t="s">
        <v>1</v>
      </c>
      <c r="M26" s="24"/>
      <c r="N26" s="24">
        <v>1.0478000000000001</v>
      </c>
      <c r="O26" s="24">
        <v>1.0386</v>
      </c>
      <c r="P26" s="24">
        <v>1.0570999999999999</v>
      </c>
      <c r="Q26" s="24">
        <v>0</v>
      </c>
      <c r="R26" s="24">
        <v>1</v>
      </c>
      <c r="S26" s="24"/>
    </row>
    <row r="27" spans="1:19" x14ac:dyDescent="0.25">
      <c r="A27" s="25" t="s">
        <v>51</v>
      </c>
      <c r="B27" s="24">
        <v>2013</v>
      </c>
      <c r="C27" s="24">
        <v>50632</v>
      </c>
      <c r="D27" s="24">
        <v>592263</v>
      </c>
      <c r="E27" s="24">
        <v>8.5489999999999997E-2</v>
      </c>
      <c r="F27" s="24">
        <v>8.4750000000000006E-2</v>
      </c>
      <c r="G27" s="24">
        <v>8.6239999999999997E-2</v>
      </c>
      <c r="H27" s="24">
        <v>0</v>
      </c>
      <c r="I27" s="24" t="s">
        <v>1</v>
      </c>
      <c r="J27" s="24" t="s">
        <v>1</v>
      </c>
      <c r="K27" s="24" t="s">
        <v>1</v>
      </c>
      <c r="L27" s="24" t="s">
        <v>1</v>
      </c>
      <c r="M27" s="24"/>
      <c r="N27" s="24">
        <v>1.0298</v>
      </c>
      <c r="O27" s="24">
        <v>1.0204</v>
      </c>
      <c r="P27" s="24">
        <v>1.0391999999999999</v>
      </c>
      <c r="Q27" s="24">
        <v>0</v>
      </c>
      <c r="R27" s="24">
        <v>1</v>
      </c>
      <c r="S27" s="24"/>
    </row>
    <row r="28" spans="1:19" x14ac:dyDescent="0.25">
      <c r="A28" s="25" t="s">
        <v>51</v>
      </c>
      <c r="B28" s="24">
        <v>2014</v>
      </c>
      <c r="C28" s="24">
        <v>48769</v>
      </c>
      <c r="D28" s="24">
        <v>582981</v>
      </c>
      <c r="E28" s="24">
        <v>8.3650000000000002E-2</v>
      </c>
      <c r="F28" s="24">
        <v>8.2919999999999994E-2</v>
      </c>
      <c r="G28" s="24">
        <v>8.4400000000000003E-2</v>
      </c>
      <c r="H28" s="24">
        <v>0</v>
      </c>
      <c r="I28" s="24" t="s">
        <v>1</v>
      </c>
      <c r="J28" s="24" t="s">
        <v>1</v>
      </c>
      <c r="K28" s="24" t="s">
        <v>1</v>
      </c>
      <c r="L28" s="24" t="s">
        <v>1</v>
      </c>
      <c r="M28" s="24"/>
      <c r="N28" s="24">
        <v>1.0019</v>
      </c>
      <c r="O28" s="24">
        <v>0.99270000000000003</v>
      </c>
      <c r="P28" s="24">
        <v>1.0113000000000001</v>
      </c>
      <c r="Q28" s="24">
        <v>0.686782</v>
      </c>
      <c r="R28" s="24"/>
      <c r="S28" s="24"/>
    </row>
    <row r="29" spans="1:19" x14ac:dyDescent="0.25">
      <c r="A29" s="25" t="s">
        <v>51</v>
      </c>
      <c r="B29" s="24">
        <v>2015</v>
      </c>
      <c r="C29" s="24">
        <v>48110</v>
      </c>
      <c r="D29" s="24">
        <v>589084</v>
      </c>
      <c r="E29" s="24">
        <v>8.1670000000000006E-2</v>
      </c>
      <c r="F29" s="24">
        <v>8.0939999999999998E-2</v>
      </c>
      <c r="G29" s="24">
        <v>8.2400000000000001E-2</v>
      </c>
      <c r="H29" s="24">
        <v>0</v>
      </c>
      <c r="I29" s="24" t="s">
        <v>1</v>
      </c>
      <c r="J29" s="24" t="s">
        <v>1</v>
      </c>
      <c r="K29" s="24" t="s">
        <v>1</v>
      </c>
      <c r="L29" s="24" t="s">
        <v>1</v>
      </c>
      <c r="M29" s="24"/>
      <c r="N29" s="24">
        <v>0.98240000000000005</v>
      </c>
      <c r="O29" s="24">
        <v>0.97330000000000005</v>
      </c>
      <c r="P29" s="24">
        <v>0.99160000000000004</v>
      </c>
      <c r="Q29" s="24">
        <v>1.9799999999999999E-4</v>
      </c>
      <c r="R29" s="24">
        <v>1</v>
      </c>
      <c r="S29" s="24"/>
    </row>
    <row r="30" spans="1:19" x14ac:dyDescent="0.25">
      <c r="A30" s="25" t="s">
        <v>51</v>
      </c>
      <c r="B30" s="24">
        <v>2016</v>
      </c>
      <c r="C30" s="24">
        <v>47234</v>
      </c>
      <c r="D30" s="24">
        <v>584956</v>
      </c>
      <c r="E30" s="24">
        <v>8.0750000000000002E-2</v>
      </c>
      <c r="F30" s="24">
        <v>8.0019999999999994E-2</v>
      </c>
      <c r="G30" s="24">
        <v>8.1479999999999997E-2</v>
      </c>
      <c r="H30" s="24">
        <v>0</v>
      </c>
      <c r="I30" s="24">
        <v>0.89200000000000002</v>
      </c>
      <c r="J30" s="24">
        <v>0.88100000000000001</v>
      </c>
      <c r="K30" s="24">
        <v>0.9032</v>
      </c>
      <c r="L30" s="24">
        <v>0</v>
      </c>
      <c r="M30" s="24">
        <v>1</v>
      </c>
      <c r="N30" s="24">
        <v>0.97699999999999998</v>
      </c>
      <c r="O30" s="24">
        <v>0.96779999999999999</v>
      </c>
      <c r="P30" s="24">
        <v>0.98619999999999997</v>
      </c>
      <c r="Q30" s="24">
        <v>9.9999999999999995E-7</v>
      </c>
      <c r="R30" s="24">
        <v>1</v>
      </c>
      <c r="S30" s="24"/>
    </row>
    <row r="31" spans="1:19" x14ac:dyDescent="0.25">
      <c r="A31" s="25" t="s">
        <v>52</v>
      </c>
      <c r="B31" s="24">
        <v>2011</v>
      </c>
      <c r="C31" s="24">
        <v>14586</v>
      </c>
      <c r="D31" s="24">
        <v>248884</v>
      </c>
      <c r="E31" s="24">
        <v>5.8610000000000002E-2</v>
      </c>
      <c r="F31" s="24">
        <v>5.7660000000000003E-2</v>
      </c>
      <c r="G31" s="24">
        <v>5.9560000000000002E-2</v>
      </c>
      <c r="H31" s="24">
        <v>0</v>
      </c>
      <c r="I31" s="24" t="s">
        <v>1</v>
      </c>
      <c r="J31" s="24" t="s">
        <v>1</v>
      </c>
      <c r="K31" s="24" t="s">
        <v>1</v>
      </c>
      <c r="L31" s="24" t="s">
        <v>1</v>
      </c>
      <c r="M31" s="24"/>
      <c r="N31" s="24">
        <v>0.6744</v>
      </c>
      <c r="O31" s="24">
        <v>0.66339999999999999</v>
      </c>
      <c r="P31" s="24">
        <v>0.68559999999999999</v>
      </c>
      <c r="Q31" s="24">
        <v>0</v>
      </c>
      <c r="R31" s="24">
        <v>1</v>
      </c>
      <c r="S31" s="24"/>
    </row>
    <row r="32" spans="1:19" x14ac:dyDescent="0.25">
      <c r="A32" s="25" t="s">
        <v>52</v>
      </c>
      <c r="B32" s="24">
        <v>2012</v>
      </c>
      <c r="C32" s="24">
        <v>13453</v>
      </c>
      <c r="D32" s="24">
        <v>246098</v>
      </c>
      <c r="E32" s="24">
        <v>5.4670000000000003E-2</v>
      </c>
      <c r="F32" s="24">
        <v>5.3749999999999999E-2</v>
      </c>
      <c r="G32" s="24">
        <v>5.5599999999999997E-2</v>
      </c>
      <c r="H32" s="24">
        <v>0</v>
      </c>
      <c r="I32" s="24" t="s">
        <v>1</v>
      </c>
      <c r="J32" s="24" t="s">
        <v>1</v>
      </c>
      <c r="K32" s="24" t="s">
        <v>1</v>
      </c>
      <c r="L32" s="24" t="s">
        <v>1</v>
      </c>
      <c r="M32" s="24"/>
      <c r="N32" s="24">
        <v>0.62490000000000001</v>
      </c>
      <c r="O32" s="24">
        <v>0.61429999999999996</v>
      </c>
      <c r="P32" s="24">
        <v>0.63560000000000005</v>
      </c>
      <c r="Q32" s="24">
        <v>0</v>
      </c>
      <c r="R32" s="24">
        <v>1</v>
      </c>
      <c r="S32" s="24"/>
    </row>
    <row r="33" spans="1:19" x14ac:dyDescent="0.25">
      <c r="A33" s="25" t="s">
        <v>52</v>
      </c>
      <c r="B33" s="24">
        <v>2013</v>
      </c>
      <c r="C33" s="24">
        <v>12462</v>
      </c>
      <c r="D33" s="24">
        <v>240184</v>
      </c>
      <c r="E33" s="24">
        <v>5.1889999999999999E-2</v>
      </c>
      <c r="F33" s="24">
        <v>5.0979999999999998E-2</v>
      </c>
      <c r="G33" s="24">
        <v>5.28E-2</v>
      </c>
      <c r="H33" s="24">
        <v>0</v>
      </c>
      <c r="I33" s="24" t="s">
        <v>1</v>
      </c>
      <c r="J33" s="24" t="s">
        <v>1</v>
      </c>
      <c r="K33" s="24" t="s">
        <v>1</v>
      </c>
      <c r="L33" s="24" t="s">
        <v>1</v>
      </c>
      <c r="M33" s="24"/>
      <c r="N33" s="24">
        <v>0.625</v>
      </c>
      <c r="O33" s="24">
        <v>0.61399999999999999</v>
      </c>
      <c r="P33" s="24">
        <v>0.63619999999999999</v>
      </c>
      <c r="Q33" s="24">
        <v>0</v>
      </c>
      <c r="R33" s="24">
        <v>1</v>
      </c>
      <c r="S33" s="24"/>
    </row>
    <row r="34" spans="1:19" x14ac:dyDescent="0.25">
      <c r="A34" s="25" t="s">
        <v>52</v>
      </c>
      <c r="B34" s="24">
        <v>2014</v>
      </c>
      <c r="C34" s="24">
        <v>11243</v>
      </c>
      <c r="D34" s="24">
        <v>243944</v>
      </c>
      <c r="E34" s="24">
        <v>4.6089999999999999E-2</v>
      </c>
      <c r="F34" s="24">
        <v>4.5240000000000002E-2</v>
      </c>
      <c r="G34" s="24">
        <v>4.6949999999999999E-2</v>
      </c>
      <c r="H34" s="24">
        <v>0</v>
      </c>
      <c r="I34" s="24" t="s">
        <v>1</v>
      </c>
      <c r="J34" s="24" t="s">
        <v>1</v>
      </c>
      <c r="K34" s="24" t="s">
        <v>1</v>
      </c>
      <c r="L34" s="24" t="s">
        <v>1</v>
      </c>
      <c r="M34" s="24"/>
      <c r="N34" s="24">
        <v>0.55200000000000005</v>
      </c>
      <c r="O34" s="24">
        <v>0.54179999999999995</v>
      </c>
      <c r="P34" s="24">
        <v>0.56240000000000001</v>
      </c>
      <c r="Q34" s="24">
        <v>0</v>
      </c>
      <c r="R34" s="24">
        <v>1</v>
      </c>
      <c r="S34" s="24"/>
    </row>
    <row r="35" spans="1:19" x14ac:dyDescent="0.25">
      <c r="A35" s="25" t="s">
        <v>52</v>
      </c>
      <c r="B35" s="24">
        <v>2015</v>
      </c>
      <c r="C35" s="24">
        <v>13323</v>
      </c>
      <c r="D35" s="24">
        <v>251966</v>
      </c>
      <c r="E35" s="24">
        <v>5.2880000000000003E-2</v>
      </c>
      <c r="F35" s="24">
        <v>5.1990000000000001E-2</v>
      </c>
      <c r="G35" s="24">
        <v>5.3780000000000001E-2</v>
      </c>
      <c r="H35" s="24">
        <v>0</v>
      </c>
      <c r="I35" s="24" t="s">
        <v>1</v>
      </c>
      <c r="J35" s="24" t="s">
        <v>1</v>
      </c>
      <c r="K35" s="24" t="s">
        <v>1</v>
      </c>
      <c r="L35" s="24" t="s">
        <v>1</v>
      </c>
      <c r="M35" s="24"/>
      <c r="N35" s="24">
        <v>0.6361</v>
      </c>
      <c r="O35" s="24">
        <v>0.62519999999999998</v>
      </c>
      <c r="P35" s="24">
        <v>0.64710000000000001</v>
      </c>
      <c r="Q35" s="24">
        <v>0</v>
      </c>
      <c r="R35" s="24">
        <v>1</v>
      </c>
      <c r="S35" s="24"/>
    </row>
    <row r="36" spans="1:19" x14ac:dyDescent="0.25">
      <c r="A36" s="25" t="s">
        <v>52</v>
      </c>
      <c r="B36" s="24">
        <v>2016</v>
      </c>
      <c r="C36" s="24">
        <v>13860</v>
      </c>
      <c r="D36" s="24">
        <v>251838</v>
      </c>
      <c r="E36" s="24">
        <v>5.5039999999999999E-2</v>
      </c>
      <c r="F36" s="24">
        <v>5.4129999999999998E-2</v>
      </c>
      <c r="G36" s="24">
        <v>5.5960000000000003E-2</v>
      </c>
      <c r="H36" s="24">
        <v>0</v>
      </c>
      <c r="I36" s="24">
        <v>0.93910000000000005</v>
      </c>
      <c r="J36" s="24">
        <v>0.91749999999999998</v>
      </c>
      <c r="K36" s="24">
        <v>0.96120000000000005</v>
      </c>
      <c r="L36" s="24">
        <v>0</v>
      </c>
      <c r="M36" s="24">
        <v>1</v>
      </c>
      <c r="N36" s="24">
        <v>0.66590000000000005</v>
      </c>
      <c r="O36" s="24">
        <v>0.65480000000000005</v>
      </c>
      <c r="P36" s="24">
        <v>0.67720000000000002</v>
      </c>
      <c r="Q36" s="24">
        <v>0</v>
      </c>
      <c r="R36" s="24">
        <v>1</v>
      </c>
      <c r="S36" s="24"/>
    </row>
    <row r="37" spans="1:19" x14ac:dyDescent="0.25">
      <c r="A37" s="25" t="s">
        <v>29</v>
      </c>
      <c r="B37" s="24">
        <v>2011</v>
      </c>
      <c r="C37" s="24">
        <v>504043</v>
      </c>
      <c r="D37" s="24">
        <v>5800027</v>
      </c>
      <c r="E37" s="24">
        <v>8.6900000000000005E-2</v>
      </c>
      <c r="F37" s="24">
        <v>8.6660000000000001E-2</v>
      </c>
      <c r="G37" s="24">
        <v>8.7139999999999995E-2</v>
      </c>
      <c r="H37" s="24">
        <v>0</v>
      </c>
      <c r="I37" s="24" t="s">
        <v>1</v>
      </c>
      <c r="J37" s="24" t="s">
        <v>1</v>
      </c>
      <c r="K37" s="24" t="s">
        <v>1</v>
      </c>
      <c r="L37" s="24" t="s">
        <v>1</v>
      </c>
      <c r="M37" s="24"/>
      <c r="N37" s="24" t="s">
        <v>1</v>
      </c>
      <c r="O37" s="24" t="s">
        <v>1</v>
      </c>
      <c r="P37" s="24" t="s">
        <v>1</v>
      </c>
      <c r="Q37" s="24" t="s">
        <v>1</v>
      </c>
      <c r="R37" s="24"/>
      <c r="S37" s="24"/>
    </row>
    <row r="38" spans="1:19" x14ac:dyDescent="0.25">
      <c r="A38" s="25" t="s">
        <v>29</v>
      </c>
      <c r="B38" s="24">
        <v>2012</v>
      </c>
      <c r="C38" s="24">
        <v>517960</v>
      </c>
      <c r="D38" s="24">
        <v>5920638</v>
      </c>
      <c r="E38" s="24">
        <v>8.7480000000000002E-2</v>
      </c>
      <c r="F38" s="24">
        <v>8.7249999999999994E-2</v>
      </c>
      <c r="G38" s="24">
        <v>8.7720000000000006E-2</v>
      </c>
      <c r="H38" s="24">
        <v>0</v>
      </c>
      <c r="I38" s="24" t="s">
        <v>1</v>
      </c>
      <c r="J38" s="24" t="s">
        <v>1</v>
      </c>
      <c r="K38" s="24" t="s">
        <v>1</v>
      </c>
      <c r="L38" s="24" t="s">
        <v>1</v>
      </c>
      <c r="M38" s="24"/>
      <c r="N38" s="24" t="s">
        <v>1</v>
      </c>
      <c r="O38" s="24" t="s">
        <v>1</v>
      </c>
      <c r="P38" s="24" t="s">
        <v>1</v>
      </c>
      <c r="Q38" s="24" t="s">
        <v>1</v>
      </c>
      <c r="R38" s="24"/>
      <c r="S38" s="24"/>
    </row>
    <row r="39" spans="1:19" x14ac:dyDescent="0.25">
      <c r="A39" s="25" t="s">
        <v>29</v>
      </c>
      <c r="B39" s="24">
        <v>2013</v>
      </c>
      <c r="C39" s="24">
        <v>500499</v>
      </c>
      <c r="D39" s="24">
        <v>6028819</v>
      </c>
      <c r="E39" s="24">
        <v>8.3019999999999997E-2</v>
      </c>
      <c r="F39" s="24">
        <v>8.2790000000000002E-2</v>
      </c>
      <c r="G39" s="24">
        <v>8.3250000000000005E-2</v>
      </c>
      <c r="H39" s="24">
        <v>0</v>
      </c>
      <c r="I39" s="24" t="s">
        <v>1</v>
      </c>
      <c r="J39" s="24" t="s">
        <v>1</v>
      </c>
      <c r="K39" s="24" t="s">
        <v>1</v>
      </c>
      <c r="L39" s="24" t="s">
        <v>1</v>
      </c>
      <c r="M39" s="24"/>
      <c r="N39" s="24" t="s">
        <v>1</v>
      </c>
      <c r="O39" s="24" t="s">
        <v>1</v>
      </c>
      <c r="P39" s="24" t="s">
        <v>1</v>
      </c>
      <c r="Q39" s="24" t="s">
        <v>1</v>
      </c>
      <c r="R39" s="24"/>
      <c r="S39" s="24"/>
    </row>
    <row r="40" spans="1:19" x14ac:dyDescent="0.25">
      <c r="A40" s="25" t="s">
        <v>29</v>
      </c>
      <c r="B40" s="24">
        <v>2014</v>
      </c>
      <c r="C40" s="24">
        <v>516275</v>
      </c>
      <c r="D40" s="24">
        <v>6183313</v>
      </c>
      <c r="E40" s="24">
        <v>8.3489999999999995E-2</v>
      </c>
      <c r="F40" s="24">
        <v>8.3269999999999997E-2</v>
      </c>
      <c r="G40" s="24">
        <v>8.3720000000000003E-2</v>
      </c>
      <c r="H40" s="24">
        <v>0</v>
      </c>
      <c r="I40" s="24" t="s">
        <v>1</v>
      </c>
      <c r="J40" s="24" t="s">
        <v>1</v>
      </c>
      <c r="K40" s="24" t="s">
        <v>1</v>
      </c>
      <c r="L40" s="24" t="s">
        <v>1</v>
      </c>
      <c r="M40" s="24"/>
      <c r="N40" s="24" t="s">
        <v>1</v>
      </c>
      <c r="O40" s="24" t="s">
        <v>1</v>
      </c>
      <c r="P40" s="24" t="s">
        <v>1</v>
      </c>
      <c r="Q40" s="24" t="s">
        <v>1</v>
      </c>
      <c r="R40" s="24"/>
      <c r="S40" s="24"/>
    </row>
    <row r="41" spans="1:19" x14ac:dyDescent="0.25">
      <c r="A41" s="25" t="s">
        <v>29</v>
      </c>
      <c r="B41" s="24">
        <v>2015</v>
      </c>
      <c r="C41" s="24">
        <v>523813</v>
      </c>
      <c r="D41" s="24">
        <v>6301120</v>
      </c>
      <c r="E41" s="24">
        <v>8.3129999999999996E-2</v>
      </c>
      <c r="F41" s="24">
        <v>8.2909999999999998E-2</v>
      </c>
      <c r="G41" s="24">
        <v>8.3360000000000004E-2</v>
      </c>
      <c r="H41" s="24">
        <v>0</v>
      </c>
      <c r="I41" s="24" t="s">
        <v>1</v>
      </c>
      <c r="J41" s="24" t="s">
        <v>1</v>
      </c>
      <c r="K41" s="24" t="s">
        <v>1</v>
      </c>
      <c r="L41" s="24" t="s">
        <v>1</v>
      </c>
      <c r="M41" s="24"/>
      <c r="N41" s="24" t="s">
        <v>1</v>
      </c>
      <c r="O41" s="24" t="s">
        <v>1</v>
      </c>
      <c r="P41" s="24" t="s">
        <v>1</v>
      </c>
      <c r="Q41" s="24" t="s">
        <v>1</v>
      </c>
      <c r="R41" s="24"/>
      <c r="S41" s="24"/>
    </row>
    <row r="42" spans="1:19" x14ac:dyDescent="0.25">
      <c r="A42" s="25" t="s">
        <v>29</v>
      </c>
      <c r="B42" s="24">
        <v>2016</v>
      </c>
      <c r="C42" s="24">
        <v>529038</v>
      </c>
      <c r="D42" s="24">
        <v>6401028</v>
      </c>
      <c r="E42" s="24">
        <v>8.2650000000000001E-2</v>
      </c>
      <c r="F42" s="24">
        <v>8.2430000000000003E-2</v>
      </c>
      <c r="G42" s="24">
        <v>8.2869999999999999E-2</v>
      </c>
      <c r="H42" s="24">
        <v>0</v>
      </c>
      <c r="I42" s="24">
        <v>0.95099999999999996</v>
      </c>
      <c r="J42" s="24">
        <v>0.94740000000000002</v>
      </c>
      <c r="K42" s="24">
        <v>0.95469999999999999</v>
      </c>
      <c r="L42" s="24">
        <v>0</v>
      </c>
      <c r="M42" s="24">
        <v>1</v>
      </c>
      <c r="N42" s="24" t="s">
        <v>1</v>
      </c>
      <c r="O42" s="24" t="s">
        <v>1</v>
      </c>
      <c r="P42" s="24" t="s">
        <v>1</v>
      </c>
      <c r="Q42" s="24" t="s">
        <v>1</v>
      </c>
      <c r="R42" s="24"/>
      <c r="S42" s="24"/>
    </row>
    <row r="43" spans="1:19" x14ac:dyDescent="0.25">
      <c r="A43" s="23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</row>
    <row r="44" spans="1:19" x14ac:dyDescent="0.25">
      <c r="A44" s="26" t="s">
        <v>32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2463E8-780D-44B4-A8C0-E1DD890475C2}"/>
</file>

<file path=customXml/itemProps2.xml><?xml version="1.0" encoding="utf-8"?>
<ds:datastoreItem xmlns:ds="http://schemas.openxmlformats.org/officeDocument/2006/customXml" ds:itemID="{7AF53867-0C22-404E-985E-DB086612A2AE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dcmitype/"/>
    <ds:schemaRef ds:uri="175f2bb9-7ea2-4dfb-aa70-2a37afa654a9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4810732-741D-4847-88FA-8FFE866882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Charts</vt:lpstr>
      </vt:variant>
      <vt:variant>
        <vt:i4>2</vt:i4>
      </vt:variant>
    </vt:vector>
  </HeadingPairs>
  <TitlesOfParts>
    <vt:vector size="9" baseType="lpstr">
      <vt:lpstr>fig_data</vt:lpstr>
      <vt:lpstr>Suppltable_ambtype</vt:lpstr>
      <vt:lpstr>Suppltable_ambhosp</vt:lpstr>
      <vt:lpstr>tbl_data</vt:lpstr>
      <vt:lpstr>orig_ambvis</vt:lpstr>
      <vt:lpstr>orig_hosp</vt:lpstr>
      <vt:lpstr>orig_amball</vt:lpstr>
      <vt:lpstr>Fig_ambtype</vt:lpstr>
      <vt:lpstr>Fig_ambhosp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Koseva</dc:creator>
  <cp:lastModifiedBy>John-Michael Bowes</cp:lastModifiedBy>
  <cp:lastPrinted>2020-06-03T19:23:37Z</cp:lastPrinted>
  <dcterms:created xsi:type="dcterms:W3CDTF">2020-05-21T20:42:16Z</dcterms:created>
  <dcterms:modified xsi:type="dcterms:W3CDTF">2021-07-12T20:23:31Z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